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8-2019 (с обл)" sheetId="22" r:id="rId1"/>
  </sheets>
  <definedNames>
    <definedName name="BFT_Print_Titles" localSheetId="0">'2018-2019 (с обл)'!$6:$7</definedName>
    <definedName name="_xlnm.Print_Titles" localSheetId="0">'2018-2019 (с обл)'!$6:$7</definedName>
    <definedName name="_xlnm.Print_Area" localSheetId="0">'2018-2019 (с обл)'!$A$1:$H$482</definedName>
  </definedNames>
  <calcPr calcId="145621"/>
</workbook>
</file>

<file path=xl/calcChain.xml><?xml version="1.0" encoding="utf-8"?>
<calcChain xmlns="http://schemas.openxmlformats.org/spreadsheetml/2006/main">
  <c r="H386" i="22" l="1"/>
  <c r="G386" i="22"/>
  <c r="H478" i="22"/>
  <c r="H477" i="22" s="1"/>
  <c r="H476" i="22" s="1"/>
  <c r="H475" i="22" s="1"/>
  <c r="H474" i="22" s="1"/>
  <c r="G478" i="22"/>
  <c r="G477" i="22" s="1"/>
  <c r="G476" i="22" s="1"/>
  <c r="G475" i="22" s="1"/>
  <c r="G474" i="22" s="1"/>
  <c r="G366" i="22" l="1"/>
  <c r="G365" i="22" s="1"/>
  <c r="H366" i="22"/>
  <c r="H365" i="22" s="1"/>
  <c r="H215" i="22"/>
  <c r="G215" i="22"/>
  <c r="G392" i="22"/>
  <c r="H329" i="22"/>
  <c r="H328" i="22" s="1"/>
  <c r="H327" i="22" s="1"/>
  <c r="G329" i="22"/>
  <c r="G328" i="22" s="1"/>
  <c r="G327" i="22" s="1"/>
  <c r="H27" i="22"/>
  <c r="G68" i="22"/>
  <c r="G27" i="22"/>
  <c r="H292" i="22"/>
  <c r="G292" i="22"/>
  <c r="H362" i="22"/>
  <c r="H361" i="22" s="1"/>
  <c r="H360" i="22" s="1"/>
  <c r="G362" i="22"/>
  <c r="G361" i="22" s="1"/>
  <c r="G360" i="22" s="1"/>
  <c r="H309" i="22"/>
  <c r="G309" i="22"/>
  <c r="H306" i="22"/>
  <c r="G306" i="22"/>
  <c r="H303" i="22"/>
  <c r="G303" i="22"/>
  <c r="H301" i="22"/>
  <c r="H300" i="22" s="1"/>
  <c r="G301" i="22"/>
  <c r="G300" i="22" s="1"/>
  <c r="H288" i="22"/>
  <c r="H287" i="22" s="1"/>
  <c r="G288" i="22"/>
  <c r="G287" i="22" s="1"/>
  <c r="H299" i="22" l="1"/>
  <c r="G299" i="22"/>
  <c r="H282" i="22"/>
  <c r="G282" i="22"/>
  <c r="H257" i="22"/>
  <c r="G257" i="22"/>
  <c r="H255" i="22"/>
  <c r="G255" i="22"/>
  <c r="H264" i="22"/>
  <c r="G264" i="22"/>
  <c r="H147" i="22"/>
  <c r="G147" i="22"/>
  <c r="H18" i="22"/>
  <c r="G18" i="22"/>
  <c r="H407" i="22"/>
  <c r="G407" i="22"/>
  <c r="G295" i="22" l="1"/>
  <c r="G37" i="22"/>
  <c r="G32" i="22" s="1"/>
  <c r="G273" i="22"/>
  <c r="G322" i="22"/>
  <c r="G346" i="22"/>
  <c r="H319" i="22"/>
  <c r="H318" i="22" s="1"/>
  <c r="G57" i="22"/>
  <c r="G56" i="22" s="1"/>
  <c r="G93" i="22"/>
  <c r="G92" i="22" s="1"/>
  <c r="G89" i="22"/>
  <c r="G87" i="22"/>
  <c r="G106" i="22"/>
  <c r="G101" i="22"/>
  <c r="G100" i="22" s="1"/>
  <c r="G116" i="22"/>
  <c r="G111" i="22"/>
  <c r="G127" i="22"/>
  <c r="G126" i="22" s="1"/>
  <c r="G160" i="22"/>
  <c r="G158" i="22" s="1"/>
  <c r="G157" i="22" s="1"/>
  <c r="G179" i="22"/>
  <c r="G178" i="22" s="1"/>
  <c r="G177" i="22" s="1"/>
  <c r="G196" i="22"/>
  <c r="G195" i="22" s="1"/>
  <c r="G188" i="22"/>
  <c r="G187" i="22" s="1"/>
  <c r="G186" i="22" s="1"/>
  <c r="G206" i="22"/>
  <c r="G205" i="22" s="1"/>
  <c r="G224" i="22"/>
  <c r="G214" i="22"/>
  <c r="G234" i="22"/>
  <c r="G233" i="22" s="1"/>
  <c r="G246" i="22"/>
  <c r="G461" i="22"/>
  <c r="G460" i="22" s="1"/>
  <c r="G429" i="22"/>
  <c r="G439" i="22"/>
  <c r="G438" i="22" s="1"/>
  <c r="G446" i="22"/>
  <c r="G452" i="22"/>
  <c r="G388" i="22"/>
  <c r="G394" i="22"/>
  <c r="G396" i="22"/>
  <c r="G400" i="22"/>
  <c r="G402" i="22"/>
  <c r="G404" i="22"/>
  <c r="G416" i="22"/>
  <c r="G390" i="22"/>
  <c r="G422" i="22"/>
  <c r="G406" i="22"/>
  <c r="G418" i="22"/>
  <c r="G420" i="22"/>
  <c r="G408" i="22"/>
  <c r="G410" i="22"/>
  <c r="G412" i="22"/>
  <c r="G414" i="22"/>
  <c r="G424" i="22"/>
  <c r="G398" i="22"/>
  <c r="G426" i="22"/>
  <c r="G381" i="22"/>
  <c r="G380" i="22" s="1"/>
  <c r="G434" i="22"/>
  <c r="G431" i="22" s="1"/>
  <c r="G374" i="22"/>
  <c r="G343" i="22"/>
  <c r="G351" i="22"/>
  <c r="G335" i="22"/>
  <c r="G337" i="22"/>
  <c r="G339" i="22"/>
  <c r="G259" i="22"/>
  <c r="G254" i="22" s="1"/>
  <c r="G271" i="22"/>
  <c r="G270" i="22" s="1"/>
  <c r="G268" i="22"/>
  <c r="G263" i="22" s="1"/>
  <c r="G281" i="22"/>
  <c r="G314" i="22"/>
  <c r="G313" i="22" s="1"/>
  <c r="G358" i="22"/>
  <c r="G357" i="22" s="1"/>
  <c r="G356" i="22" s="1"/>
  <c r="G355" i="22" s="1"/>
  <c r="G364" i="22"/>
  <c r="G13" i="22"/>
  <c r="G21" i="22"/>
  <c r="G25" i="22"/>
  <c r="G38" i="22"/>
  <c r="G46" i="22"/>
  <c r="G54" i="22"/>
  <c r="G53" i="22" s="1"/>
  <c r="G60" i="22"/>
  <c r="G59" i="22" s="1"/>
  <c r="G62" i="22"/>
  <c r="G51" i="22"/>
  <c r="G50" i="22" s="1"/>
  <c r="G43" i="22"/>
  <c r="G42" i="22" s="1"/>
  <c r="G41" i="22" s="1"/>
  <c r="G67" i="22"/>
  <c r="G76" i="22"/>
  <c r="G74" i="22" s="1"/>
  <c r="G84" i="22"/>
  <c r="G82" i="22"/>
  <c r="G81" i="22" s="1"/>
  <c r="G98" i="22"/>
  <c r="G97" i="22" s="1"/>
  <c r="G104" i="22"/>
  <c r="G109" i="22"/>
  <c r="G108" i="22" s="1"/>
  <c r="G121" i="22"/>
  <c r="G120" i="22" s="1"/>
  <c r="G119" i="22" s="1"/>
  <c r="G135" i="22"/>
  <c r="G137" i="22"/>
  <c r="G132" i="22"/>
  <c r="G146" i="22"/>
  <c r="G145" i="22" s="1"/>
  <c r="G155" i="22"/>
  <c r="G154" i="22" s="1"/>
  <c r="G153" i="22" s="1"/>
  <c r="G152" i="22" s="1"/>
  <c r="G151" i="22" s="1"/>
  <c r="G140" i="22"/>
  <c r="G139" i="22" s="1"/>
  <c r="G143" i="22"/>
  <c r="G142" i="22" s="1"/>
  <c r="G166" i="22"/>
  <c r="G173" i="22"/>
  <c r="G192" i="22"/>
  <c r="G191" i="22" s="1"/>
  <c r="G203" i="22"/>
  <c r="G202" i="22" s="1"/>
  <c r="G221" i="22"/>
  <c r="G220" i="22" s="1"/>
  <c r="G242" i="22"/>
  <c r="G239" i="22"/>
  <c r="G248" i="22"/>
  <c r="G466" i="22"/>
  <c r="G472" i="22"/>
  <c r="G470" i="22" s="1"/>
  <c r="G469" i="22" s="1"/>
  <c r="G481" i="22"/>
  <c r="G480" i="22" s="1"/>
  <c r="G319" i="22"/>
  <c r="G318" i="22" s="1"/>
  <c r="H322" i="22"/>
  <c r="H388" i="22"/>
  <c r="H68" i="22"/>
  <c r="H67" i="22" s="1"/>
  <c r="H364" i="22"/>
  <c r="H82" i="22"/>
  <c r="H81" i="22" s="1"/>
  <c r="H339" i="22"/>
  <c r="H43" i="22"/>
  <c r="H42" i="22" s="1"/>
  <c r="H41" i="22" s="1"/>
  <c r="H337" i="22"/>
  <c r="H335" i="22"/>
  <c r="H398" i="22"/>
  <c r="H314" i="22"/>
  <c r="H313" i="22" s="1"/>
  <c r="H121" i="22"/>
  <c r="H120" i="22" s="1"/>
  <c r="H119" i="22" s="1"/>
  <c r="H51" i="22"/>
  <c r="H50" i="22" s="1"/>
  <c r="H115" i="22"/>
  <c r="G115" i="22"/>
  <c r="H127" i="22"/>
  <c r="H126" i="22" s="1"/>
  <c r="H188" i="22"/>
  <c r="H187" i="22" s="1"/>
  <c r="H186" i="22" s="1"/>
  <c r="H179" i="22"/>
  <c r="H178" i="22" s="1"/>
  <c r="H177" i="22" s="1"/>
  <c r="G180" i="22"/>
  <c r="H89" i="22"/>
  <c r="H32" i="22"/>
  <c r="H452" i="22"/>
  <c r="H446" i="22"/>
  <c r="H439" i="22"/>
  <c r="H438" i="22" s="1"/>
  <c r="H54" i="22"/>
  <c r="H57" i="22"/>
  <c r="H56" i="22" s="1"/>
  <c r="H60" i="22"/>
  <c r="H59" i="22" s="1"/>
  <c r="H62" i="22"/>
  <c r="H46" i="22"/>
  <c r="H13" i="22"/>
  <c r="H12" i="22" s="1"/>
  <c r="H21" i="22"/>
  <c r="H25" i="22"/>
  <c r="H38" i="22"/>
  <c r="H481" i="22"/>
  <c r="H358" i="22"/>
  <c r="H357" i="22" s="1"/>
  <c r="H356" i="22" s="1"/>
  <c r="H355" i="22" s="1"/>
  <c r="H196" i="22"/>
  <c r="H195" i="22" s="1"/>
  <c r="H192" i="22"/>
  <c r="H191" i="22" s="1"/>
  <c r="H101" i="22"/>
  <c r="H100" i="22" s="1"/>
  <c r="H434" i="22"/>
  <c r="H431" i="22" s="1"/>
  <c r="H396" i="22"/>
  <c r="H402" i="22"/>
  <c r="H400" i="22"/>
  <c r="H392" i="22"/>
  <c r="H404" i="22"/>
  <c r="H414" i="22"/>
  <c r="H420" i="22"/>
  <c r="H390" i="22"/>
  <c r="H408" i="22"/>
  <c r="H418" i="22"/>
  <c r="H406" i="22"/>
  <c r="H394" i="22"/>
  <c r="H416" i="22"/>
  <c r="H422" i="22"/>
  <c r="H410" i="22"/>
  <c r="H412" i="22"/>
  <c r="H424" i="22"/>
  <c r="H426" i="22"/>
  <c r="H429" i="22"/>
  <c r="H76" i="22"/>
  <c r="H75" i="22" s="1"/>
  <c r="H84" i="22"/>
  <c r="H87" i="22"/>
  <c r="H93" i="22"/>
  <c r="H92" i="22" s="1"/>
  <c r="H98" i="22"/>
  <c r="H97" i="22" s="1"/>
  <c r="H104" i="22"/>
  <c r="H106" i="22"/>
  <c r="H109" i="22"/>
  <c r="H108" i="22" s="1"/>
  <c r="H111" i="22"/>
  <c r="H116" i="22"/>
  <c r="H135" i="22"/>
  <c r="H137" i="22"/>
  <c r="H132" i="22"/>
  <c r="H146" i="22"/>
  <c r="H145" i="22" s="1"/>
  <c r="H155" i="22"/>
  <c r="H154" i="22" s="1"/>
  <c r="H153" i="22" s="1"/>
  <c r="H152" i="22" s="1"/>
  <c r="H151" i="22" s="1"/>
  <c r="H160" i="22"/>
  <c r="H158" i="22" s="1"/>
  <c r="H157" i="22" s="1"/>
  <c r="H140" i="22"/>
  <c r="H139" i="22" s="1"/>
  <c r="H143" i="22"/>
  <c r="H142" i="22" s="1"/>
  <c r="H166" i="22"/>
  <c r="H173" i="22"/>
  <c r="H203" i="22"/>
  <c r="H202" i="22" s="1"/>
  <c r="H206" i="22"/>
  <c r="H205" i="22" s="1"/>
  <c r="H214" i="22"/>
  <c r="H221" i="22"/>
  <c r="H220" i="22" s="1"/>
  <c r="H224" i="22"/>
  <c r="H234" i="22"/>
  <c r="H233" i="22" s="1"/>
  <c r="H242" i="22"/>
  <c r="H239" i="22"/>
  <c r="H246" i="22"/>
  <c r="H248" i="22"/>
  <c r="H259" i="22"/>
  <c r="H254" i="22" s="1"/>
  <c r="H271" i="22"/>
  <c r="H270" i="22" s="1"/>
  <c r="H273" i="22"/>
  <c r="H268" i="22"/>
  <c r="H263" i="22" s="1"/>
  <c r="H281" i="22"/>
  <c r="H295" i="22"/>
  <c r="H343" i="22"/>
  <c r="H346" i="22"/>
  <c r="H351" i="22"/>
  <c r="H374" i="22"/>
  <c r="H381" i="22"/>
  <c r="H380" i="22" s="1"/>
  <c r="H461" i="22"/>
  <c r="H460" i="22" s="1"/>
  <c r="H466" i="22"/>
  <c r="H472" i="22"/>
  <c r="H470" i="22" s="1"/>
  <c r="H469" i="22" s="1"/>
  <c r="G47" i="22"/>
  <c r="H47" i="22"/>
  <c r="G90" i="22"/>
  <c r="G94" i="22"/>
  <c r="H94" i="22"/>
  <c r="G113" i="22"/>
  <c r="G112" i="22" s="1"/>
  <c r="H113" i="22"/>
  <c r="H112" i="22" s="1"/>
  <c r="H180" i="22"/>
  <c r="H181" i="22"/>
  <c r="H90" i="22"/>
  <c r="G181" i="22"/>
  <c r="H385" i="22" l="1"/>
  <c r="G385" i="22"/>
  <c r="G354" i="22"/>
  <c r="G245" i="22"/>
  <c r="H294" i="22"/>
  <c r="H280" i="22" s="1"/>
  <c r="H279" i="22" s="1"/>
  <c r="K297" i="22"/>
  <c r="G294" i="22"/>
  <c r="J297" i="22"/>
  <c r="H262" i="22"/>
  <c r="H253" i="22" s="1"/>
  <c r="H252" i="22" s="1"/>
  <c r="G262" i="22"/>
  <c r="G253" i="22" s="1"/>
  <c r="G252" i="22" s="1"/>
  <c r="H445" i="22"/>
  <c r="H437" i="22" s="1"/>
  <c r="G159" i="22"/>
  <c r="H342" i="22"/>
  <c r="H341" i="22" s="1"/>
  <c r="G317" i="22"/>
  <c r="G316" i="22" s="1"/>
  <c r="H378" i="22"/>
  <c r="H377" i="22" s="1"/>
  <c r="H379" i="22"/>
  <c r="G378" i="22"/>
  <c r="G377" i="22" s="1"/>
  <c r="G379" i="22"/>
  <c r="H480" i="22"/>
  <c r="G75" i="22"/>
  <c r="G201" i="22"/>
  <c r="G80" i="22"/>
  <c r="G342" i="22"/>
  <c r="G341" i="22" s="1"/>
  <c r="H373" i="22"/>
  <c r="G373" i="22"/>
  <c r="H165" i="22"/>
  <c r="H164" i="22" s="1"/>
  <c r="H163" i="22" s="1"/>
  <c r="H162" i="22" s="1"/>
  <c r="G103" i="22"/>
  <c r="G96" i="22" s="1"/>
  <c r="H159" i="22"/>
  <c r="H312" i="22"/>
  <c r="G86" i="22"/>
  <c r="G73" i="22" s="1"/>
  <c r="G471" i="22"/>
  <c r="H201" i="22"/>
  <c r="H86" i="22"/>
  <c r="G312" i="22"/>
  <c r="H232" i="22"/>
  <c r="H231" i="22" s="1"/>
  <c r="G445" i="22"/>
  <c r="G437" i="22" s="1"/>
  <c r="H103" i="22"/>
  <c r="H96" i="22" s="1"/>
  <c r="G232" i="22"/>
  <c r="G231" i="22" s="1"/>
  <c r="G384" i="22"/>
  <c r="G383" i="22" s="1"/>
  <c r="H80" i="22"/>
  <c r="G125" i="22"/>
  <c r="G124" i="22" s="1"/>
  <c r="G123" i="22" s="1"/>
  <c r="G118" i="22" s="1"/>
  <c r="H74" i="22"/>
  <c r="H471" i="22"/>
  <c r="H459" i="22"/>
  <c r="H458" i="22" s="1"/>
  <c r="H245" i="22"/>
  <c r="H213" i="22"/>
  <c r="H212" i="22" s="1"/>
  <c r="H17" i="22"/>
  <c r="H16" i="22" s="1"/>
  <c r="G190" i="22"/>
  <c r="G17" i="22"/>
  <c r="G16" i="22" s="1"/>
  <c r="G334" i="22"/>
  <c r="G213" i="22"/>
  <c r="G212" i="22" s="1"/>
  <c r="H384" i="22"/>
  <c r="H383" i="22" s="1"/>
  <c r="H432" i="22"/>
  <c r="H125" i="22"/>
  <c r="H124" i="22" s="1"/>
  <c r="H123" i="22" s="1"/>
  <c r="H118" i="22" s="1"/>
  <c r="G49" i="22"/>
  <c r="G45" i="22" s="1"/>
  <c r="H317" i="22"/>
  <c r="H316" i="22" s="1"/>
  <c r="H334" i="22"/>
  <c r="G165" i="22"/>
  <c r="G164" i="22" s="1"/>
  <c r="G163" i="22" s="1"/>
  <c r="G162" i="22" s="1"/>
  <c r="G459" i="22"/>
  <c r="G458" i="22" s="1"/>
  <c r="G457" i="22" s="1"/>
  <c r="H49" i="22"/>
  <c r="H45" i="22" s="1"/>
  <c r="H190" i="22"/>
  <c r="H354" i="22"/>
  <c r="H53" i="22"/>
  <c r="G12" i="22"/>
  <c r="G432" i="22"/>
  <c r="H457" i="22" l="1"/>
  <c r="G185" i="22"/>
  <c r="G184" i="22" s="1"/>
  <c r="G183" i="22" s="1"/>
  <c r="G176" i="22" s="1"/>
  <c r="H185" i="22"/>
  <c r="H184" i="22" s="1"/>
  <c r="H183" i="22" s="1"/>
  <c r="H176" i="22" s="1"/>
  <c r="H436" i="22"/>
  <c r="H376" i="22" s="1"/>
  <c r="G436" i="22"/>
  <c r="G376" i="22" s="1"/>
  <c r="G371" i="22"/>
  <c r="G370" i="22" s="1"/>
  <c r="G372" i="22"/>
  <c r="H371" i="22"/>
  <c r="H370" i="22" s="1"/>
  <c r="H372" i="22"/>
  <c r="H333" i="22"/>
  <c r="H332" i="22" s="1"/>
  <c r="H331" i="22" s="1"/>
  <c r="G333" i="22"/>
  <c r="G332" i="22" s="1"/>
  <c r="G331" i="22" s="1"/>
  <c r="G280" i="22"/>
  <c r="G279" i="22" s="1"/>
  <c r="G278" i="22" s="1"/>
  <c r="H278" i="22"/>
  <c r="G230" i="22"/>
  <c r="G229" i="22" s="1"/>
  <c r="H73" i="22"/>
  <c r="H230" i="22"/>
  <c r="H229" i="22" s="1"/>
  <c r="H10" i="22"/>
  <c r="G10" i="22"/>
  <c r="G9" i="22" s="1"/>
  <c r="H9" i="22" l="1"/>
  <c r="H369" i="22"/>
  <c r="G369" i="22"/>
  <c r="H251" i="22"/>
  <c r="H250" i="22" s="1"/>
  <c r="G251" i="22"/>
  <c r="G250" i="22" s="1"/>
  <c r="G8" i="22" l="1"/>
  <c r="H8" i="22"/>
</calcChain>
</file>

<file path=xl/sharedStrings.xml><?xml version="1.0" encoding="utf-8"?>
<sst xmlns="http://schemas.openxmlformats.org/spreadsheetml/2006/main" count="2509" uniqueCount="469">
  <si>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</si>
  <si>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</si>
  <si>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</si>
  <si>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</si>
  <si>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</si>
  <si>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</si>
  <si>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</si>
  <si>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</t>
  </si>
  <si>
    <t>99 0 01 00000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</si>
  <si>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</si>
  <si>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Выплата  единовременного социального пособия гражданм, находящихся в трудной жизненной ситуации</t>
  </si>
  <si>
    <t xml:space="preserve"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</si>
  <si>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Предоставление субсидии бюджетным, автономным учреждениям и иным некоммерческим организациям</t>
  </si>
  <si>
    <t>Уплата налога на имущество организаций, земельного налога</t>
  </si>
  <si>
    <t>Организации дополнительного образования</t>
  </si>
  <si>
    <t>Расходы общегосударственного характера</t>
  </si>
  <si>
    <t>Дошкольные образовательные организации</t>
  </si>
  <si>
    <t>Общеобразовательные организации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</si>
  <si>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</si>
  <si>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</si>
  <si>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</si>
  <si>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</si>
  <si>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"Дети-сироты"</t>
  </si>
  <si>
    <t>99 0 00 00000</t>
  </si>
  <si>
    <t>99 0 04 00000</t>
  </si>
  <si>
    <t>99 0 04 20400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</si>
  <si>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</si>
  <si>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99 0 02 00000</t>
  </si>
  <si>
    <t>99 0 02 25800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</si>
  <si>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</si>
  <si>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99 0 02 29700</t>
  </si>
  <si>
    <t>99 0 99 00000</t>
  </si>
  <si>
    <t>Многофункциональный центр предоставления государственных и муниципальных услуг</t>
  </si>
  <si>
    <t>16 0 04 00000</t>
  </si>
  <si>
    <t>99 0 02 59300</t>
  </si>
  <si>
    <t>99 0 02 29900</t>
  </si>
  <si>
    <t>99 0 02 91000</t>
  </si>
  <si>
    <t>05 0 00 00000</t>
  </si>
  <si>
    <t>06 0 00 00000</t>
  </si>
  <si>
    <t>08 0 00 00000</t>
  </si>
  <si>
    <t>12 0 00 00000</t>
  </si>
  <si>
    <t>99 0 03 00000</t>
  </si>
  <si>
    <t>17 0 07 71050</t>
  </si>
  <si>
    <t>99 0 99 29900</t>
  </si>
  <si>
    <t>321</t>
  </si>
  <si>
    <t>Организация и проведение  мероприятий с детьми и молодежью</t>
  </si>
  <si>
    <t>13 0 09 00000</t>
  </si>
  <si>
    <t>12 0 55 13540</t>
  </si>
  <si>
    <t>Финансовоя поддержка субъектов малого и среднего предпринимательства</t>
  </si>
  <si>
    <t>16 0 04 16400</t>
  </si>
  <si>
    <t>09 0 00 00000</t>
  </si>
  <si>
    <t>Подпрограмма  "Развитие музейного дела в Сосновском муниципальном районе"</t>
  </si>
  <si>
    <t>99 0 00.00000</t>
  </si>
  <si>
    <t>99 0 04.20400</t>
  </si>
  <si>
    <t>99 0 04 82250</t>
  </si>
  <si>
    <t>99 0 55 45450</t>
  </si>
  <si>
    <t>01 0 00 00000</t>
  </si>
  <si>
    <t>01 4 00 00000</t>
  </si>
  <si>
    <t>01 4 10 00000</t>
  </si>
  <si>
    <t>01 4 10 42300</t>
  </si>
  <si>
    <t>01 1 00 00000</t>
  </si>
  <si>
    <t>01 1 10 00000</t>
  </si>
  <si>
    <t>01 1 10 44000</t>
  </si>
  <si>
    <t>01 2 00 00000</t>
  </si>
  <si>
    <t>01 2 89 00000</t>
  </si>
  <si>
    <t>01 2 89 44200</t>
  </si>
  <si>
    <t>01 2 99 00000</t>
  </si>
  <si>
    <t>01 2 99 44200</t>
  </si>
  <si>
    <t>01 3 00 00000</t>
  </si>
  <si>
    <t>01 3 89 00000</t>
  </si>
  <si>
    <t>01 3 89 44100</t>
  </si>
  <si>
    <t>01 3 99 00000</t>
  </si>
  <si>
    <t>01 3 99 44100</t>
  </si>
  <si>
    <t>99 0 89 00000</t>
  </si>
  <si>
    <t>99 0 04 21500</t>
  </si>
  <si>
    <t>04 1 99 42020</t>
  </si>
  <si>
    <t>Ежемесячная денежная выплата в соответствии с Законом Челябинской области "О мерах социальной поддержки жертв политических репрессий"</t>
  </si>
  <si>
    <t xml:space="preserve">Ежемесячная денежная выплата в соответствии с Законом Челябинской области "О мерах социальной поддержки ветеранов" </t>
  </si>
  <si>
    <t>Ежемесячная денежная выплата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</si>
  <si>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</si>
  <si>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Проведение землеустроительных работ по описанию местоположения границ населенных пуктов Челябинской области</t>
  </si>
  <si>
    <t>05 5 00 00000</t>
  </si>
  <si>
    <t>05 5 02 00000</t>
  </si>
  <si>
    <t>05 5 02 88900</t>
  </si>
  <si>
    <t>05 5 89 00000</t>
  </si>
  <si>
    <t>05 5 89 42100</t>
  </si>
  <si>
    <t>05 5 89 42300</t>
  </si>
  <si>
    <t>05 5 99 00000</t>
  </si>
  <si>
    <t>Целевая статья</t>
  </si>
  <si>
    <t xml:space="preserve">Финансовое обеспечение выполнения функций органами местного самоуправления </t>
  </si>
  <si>
    <t>99 0 89 20400</t>
  </si>
  <si>
    <t>03 0 00 00000</t>
  </si>
  <si>
    <t>07 0 00 00000</t>
  </si>
  <si>
    <t>05 4 00 00000</t>
  </si>
  <si>
    <t>05 4 02 03900</t>
  </si>
  <si>
    <t>07 3 00 00000</t>
  </si>
  <si>
    <t>05 3 00 00000</t>
  </si>
  <si>
    <t>05 5 99 42100</t>
  </si>
  <si>
    <t>05 5 99 42300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</si>
  <si>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</si>
  <si>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</si>
  <si>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Дворцы и дома культуры, другие учреждения культуры </t>
  </si>
  <si>
    <t>99 0 04 20300</t>
  </si>
  <si>
    <t>99 0 02 28600</t>
  </si>
  <si>
    <t>Повышение квалификации (обучение) муниципальных служащих и лиц, замещающих муниципальные должности</t>
  </si>
  <si>
    <t>99 0 89 29900</t>
  </si>
  <si>
    <t>99 0 04 29350</t>
  </si>
  <si>
    <t>99 0 07 62250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</si>
  <si>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</si>
  <si>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99 0 04 04030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</si>
  <si>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</si>
  <si>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</si>
  <si>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</si>
  <si>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Подпрограмма "Развитие библиотечного дела в Сосновском муниципальном районе"</t>
  </si>
  <si>
    <t>5</t>
  </si>
  <si>
    <t>7</t>
  </si>
  <si>
    <t>8</t>
  </si>
  <si>
    <t>Подпрограмма  "Организация летнего отдыха, оздоровления и занятости детей в каникулярное время"</t>
  </si>
  <si>
    <t>99 0 03 11700</t>
  </si>
  <si>
    <t>99 0 03 11200</t>
  </si>
  <si>
    <t>99 0 03 11300</t>
  </si>
  <si>
    <t>99 0 03 11100</t>
  </si>
  <si>
    <t>99 0 03 11400</t>
  </si>
  <si>
    <t>99 0 03 11500</t>
  </si>
  <si>
    <t>99 0 04 22550</t>
  </si>
  <si>
    <t>99 0 04 21110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</si>
  <si>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</si>
  <si>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</si>
  <si>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</si>
  <si>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</si>
  <si>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</si>
  <si>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</si>
  <si>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</si>
  <si>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</si>
  <si>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</si>
  <si>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</si>
  <si>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08 2 06 L0200</t>
  </si>
  <si>
    <t>99 0 07 41600</t>
  </si>
  <si>
    <t>Мероприятия, реализуемые органами исполнительной власти</t>
  </si>
  <si>
    <t>13 0 09 S0160</t>
  </si>
  <si>
    <t>Софинансирование. Капитальный ремонт, ремонт и содержание автомобильных дорог общего пользования местного значения</t>
  </si>
  <si>
    <t>2019 год</t>
  </si>
  <si>
    <t>Муниципальная  программа Сосновского муниципального района"Развитие сети автомобильных дорог"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</si>
  <si>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</si>
  <si>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Адресная субсидия гражданам в связи с ростом платы за коммунальные услуги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</si>
  <si>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</si>
  <si>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</si>
  <si>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2</t>
  </si>
  <si>
    <t>3</t>
  </si>
  <si>
    <t>4</t>
  </si>
  <si>
    <t>6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</si>
  <si>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</si>
  <si>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</si>
  <si>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</si>
  <si>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</si>
  <si>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</si>
  <si>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</si>
  <si>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</si>
  <si>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</si>
  <si>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</si>
  <si>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</si>
  <si>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</si>
  <si>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</si>
  <si>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</si>
  <si>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</si>
  <si>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</si>
  <si>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</si>
  <si>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</si>
  <si>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</si>
  <si>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</si>
  <si>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</si>
  <si>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</si>
  <si>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</si>
  <si>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</si>
  <si>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</si>
  <si>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</si>
  <si>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</si>
  <si>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</si>
  <si>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</si>
  <si>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</si>
  <si>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</si>
  <si>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</si>
  <si>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</si>
  <si>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</si>
  <si>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</si>
  <si>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</si>
  <si>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</si>
  <si>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</si>
  <si>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</si>
  <si>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</si>
  <si>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</si>
  <si>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</si>
  <si>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</si>
  <si>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</si>
  <si>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</si>
  <si>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</si>
  <si>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</si>
  <si>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</si>
  <si>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</si>
  <si>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</si>
  <si>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</si>
  <si>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</si>
  <si>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</si>
  <si>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</si>
  <si>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</si>
  <si>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</si>
  <si>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</si>
  <si>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</si>
  <si>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</si>
  <si>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</si>
  <si>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</si>
  <si>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</si>
  <si>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</si>
  <si>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</si>
  <si>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</si>
  <si>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</si>
  <si>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</si>
  <si>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</si>
  <si>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</si>
  <si>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</si>
  <si>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</si>
  <si>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</si>
  <si>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</si>
  <si>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</si>
  <si>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</si>
  <si>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</si>
  <si>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</si>
  <si>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</si>
  <si>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учреждений)</t>
  </si>
  <si>
    <t>Здравоохранение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</si>
  <si>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</si>
  <si>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</si>
  <si>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</si>
  <si>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</si>
  <si>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</si>
  <si>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</si>
  <si>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</si>
  <si>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</si>
  <si>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</si>
  <si>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</si>
  <si>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</si>
  <si>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</si>
  <si>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Учреждения по внешкольной работе с детьми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</si>
  <si>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</si>
  <si>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</si>
  <si>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</si>
  <si>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</si>
  <si>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</si>
  <si>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</si>
  <si>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</si>
  <si>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</si>
  <si>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</si>
  <si>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</si>
  <si>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</si>
  <si>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</si>
  <si>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</si>
  <si>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</si>
  <si>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</si>
  <si>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</si>
  <si>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</si>
  <si>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</si>
  <si>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</si>
  <si>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</si>
  <si>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</si>
  <si>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</si>
  <si>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</si>
  <si>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</si>
  <si>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</si>
  <si>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</si>
  <si>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</si>
  <si>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</si>
  <si>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</si>
  <si>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</si>
  <si>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</si>
  <si>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</si>
  <si>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</si>
  <si>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</si>
  <si>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</si>
  <si>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</si>
  <si>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</si>
  <si>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</si>
  <si>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</si>
  <si>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выплатав соответствии с Законом Челябинской области "О звании "Ветеран труда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</si>
  <si>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</si>
  <si>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</si>
  <si>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</si>
  <si>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</si>
  <si>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</si>
  <si>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</si>
  <si>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</si>
  <si>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</si>
  <si>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</si>
  <si>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</si>
  <si>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</si>
  <si>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</si>
  <si>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</si>
  <si>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 районная программа "Развитие муниципальной службы в Сосновском районе" </t>
  </si>
  <si>
    <t>Программа "Развитие малого и среднего предпринимательства в Сосновском муниципальном районе  "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</si>
  <si>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</si>
  <si>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</si>
  <si>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</si>
  <si>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</si>
  <si>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Уплата налога на имущество организаций, земельного и транспортного налогов</t>
  </si>
  <si>
    <t>Музей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</si>
  <si>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</si>
  <si>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</si>
  <si>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</si>
  <si>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</si>
  <si>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Подпрограмма " Обеспечение доступного качественного общего и дополнительного образования"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</si>
  <si>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2017-2020 годы</t>
  </si>
  <si>
    <t>Пособия, компенсации и иные социальные выплаты гражданам, кроме публичных нормативных обязательств</t>
  </si>
  <si>
    <t>Муниципальная районная программа "Молодежная политика Сосновского района"</t>
  </si>
  <si>
    <t>Муниципальная районная программа  "Развитие физической культуры и спорта" в Сосновском муниципальном районе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</si>
  <si>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</si>
  <si>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</si>
  <si>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 xml:space="preserve">Муниципальная  программа Сосновского муниципального района "Дети Сосновского района" </t>
  </si>
  <si>
    <t xml:space="preserve">Субвенции местным бюджетам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  </t>
  </si>
  <si>
    <t>Субсидии местным бюджетам на организацию отдыха детей в каникулярное время</t>
  </si>
  <si>
    <t>07 3 01 04400</t>
  </si>
  <si>
    <t>99 0 02 65200</t>
  </si>
  <si>
    <t xml:space="preserve">07 </t>
  </si>
  <si>
    <t>Субсидии местным бюджетам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</si>
  <si>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05 3 01 08800</t>
  </si>
  <si>
    <t xml:space="preserve">Субсидии местным бюджетам на приобретение транспортных средст для организации перевозки обучающихся </t>
  </si>
  <si>
    <t>Субсидии местным бюджетам на ремонт спортивных залов и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</si>
  <si>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99 0 02 51200</t>
  </si>
  <si>
    <t>Субвенции местным бюджетам по составлению (изменению) списков кандидатов в присяжные заседатели федеральных судов общей юрисдикции в РФ</t>
  </si>
  <si>
    <t>Субсидии местным бюджетам на проведение капитального ремонта зданий муниципальных общеобразовательных организаций</t>
  </si>
  <si>
    <t>99 0 01 10130</t>
  </si>
  <si>
    <t>Субсидии местным бюджетам на оказание консультационной помощи по вопросам сельскохозяйственного производства</t>
  </si>
  <si>
    <t>123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</si>
  <si>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</t>
  </si>
  <si>
    <t>Судебная система</t>
  </si>
  <si>
    <t>05 3 01 R0970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</si>
  <si>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</si>
  <si>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</si>
  <si>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Дополнительное образование детей</t>
  </si>
  <si>
    <t>Уплата прочих налогов, сборов</t>
  </si>
  <si>
    <t>05 3 01 07770</t>
  </si>
  <si>
    <t>09 0 01 03300</t>
  </si>
  <si>
    <t>20 0 00 00000</t>
  </si>
  <si>
    <t>20 0 01 00000</t>
  </si>
  <si>
    <t>20 0 01 82300</t>
  </si>
  <si>
    <t>Муниципальная районная программа " 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</si>
  <si>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Ведомственная структура расходов бюджета Сосновского муниципального района на 2019 - 2020 годы</t>
  </si>
  <si>
    <t>2020 год</t>
  </si>
  <si>
    <t xml:space="preserve">Прочая закупка товаров, работ и услуг </t>
  </si>
  <si>
    <t xml:space="preserve">Прочая закупка товаров, работ и услуг  </t>
  </si>
  <si>
    <t>Другие мероприятия в рамках программы .Прочая закупка товаров, работ и услуг  (родительская плата)</t>
  </si>
  <si>
    <t>Непрограммные направления деятельности</t>
  </si>
  <si>
    <t>02 5 00 00000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</si>
  <si>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</si>
  <si>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02 5 02 00000</t>
  </si>
  <si>
    <t>02 5 02 12090</t>
  </si>
  <si>
    <t>Муниципальная  программа Сосновского муниципального района "Дети Сосновского района"</t>
  </si>
  <si>
    <t>07 6 02 00000</t>
  </si>
  <si>
    <t>07 6 02 22200</t>
  </si>
  <si>
    <t>Подпрограмма "Обеспечение функций управления"</t>
  </si>
  <si>
    <t>01 7 00 00000</t>
  </si>
  <si>
    <t xml:space="preserve"> 01 7 04 00000</t>
  </si>
  <si>
    <t>01 7 04 20400</t>
  </si>
  <si>
    <t>01 7 89 00000</t>
  </si>
  <si>
    <t>01 7 89 45200</t>
  </si>
  <si>
    <t>01 7 04 45200</t>
  </si>
  <si>
    <t>05 7 00 00000</t>
  </si>
  <si>
    <t>05 7 04 00000</t>
  </si>
  <si>
    <t>05 7 04 20400</t>
  </si>
  <si>
    <t>05 7 04 45200</t>
  </si>
  <si>
    <t>05 7 89 00000</t>
  </si>
  <si>
    <t>05 7 89 45200</t>
  </si>
  <si>
    <t>17 0 00 00000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</si>
  <si>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</si>
  <si>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17 0 01 71001</t>
  </si>
  <si>
    <t>07 6 02 22100</t>
  </si>
  <si>
    <t xml:space="preserve">Муниципальная районная программа "Развитие социальной защиты населения в Сосновском муниципальном районе" </t>
  </si>
  <si>
    <t>03 0 02 00000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</si>
  <si>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</si>
  <si>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</si>
  <si>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03 2 02 48000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</si>
  <si>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</si>
  <si>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</si>
  <si>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</si>
  <si>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</si>
  <si>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</si>
  <si>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</si>
  <si>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</si>
  <si>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</si>
  <si>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</si>
  <si>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</si>
  <si>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</si>
  <si>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</si>
  <si>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</si>
  <si>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</si>
  <si>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</si>
  <si>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</si>
  <si>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</si>
  <si>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</si>
  <si>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</si>
  <si>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</si>
  <si>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</si>
  <si>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</si>
  <si>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03 1 06 12750</t>
  </si>
  <si>
    <t>03 1 06 63550</t>
  </si>
  <si>
    <t>07 6 02 22600</t>
  </si>
  <si>
    <t>03 2 01 00000</t>
  </si>
  <si>
    <t>03 2 01 14600</t>
  </si>
  <si>
    <t>03 2 02 00000</t>
  </si>
  <si>
    <t>03 2 02 22900</t>
  </si>
  <si>
    <t>Программа "Управление муниципальными финансами"</t>
  </si>
  <si>
    <t>10 0 00 00000</t>
  </si>
  <si>
    <t>10 0 04 00000</t>
  </si>
  <si>
    <t>10 0 04 20400</t>
  </si>
  <si>
    <t>10 0 89 00000</t>
  </si>
  <si>
    <t>10 0 89 20400</t>
  </si>
  <si>
    <t>10 0 02 00000</t>
  </si>
  <si>
    <t>10 0 02 51180</t>
  </si>
  <si>
    <t>10 0 02 72870</t>
  </si>
  <si>
    <t>03 2 02 49000</t>
  </si>
  <si>
    <t>634</t>
  </si>
  <si>
    <t>06 1 00 00000</t>
  </si>
  <si>
    <t>06 1 01 09900</t>
  </si>
  <si>
    <t>06 1 99 S9900</t>
  </si>
  <si>
    <t>Питание детей дошкольного возраста</t>
  </si>
  <si>
    <t>06 1 99 42000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</si>
  <si>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</si>
  <si>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</si>
  <si>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</si>
  <si>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06 2 02 00000</t>
  </si>
  <si>
    <t>06 2 02 01900</t>
  </si>
  <si>
    <t>06 2 02 02900</t>
  </si>
  <si>
    <t>06 2 89 00000</t>
  </si>
  <si>
    <t>06 2 89 42000</t>
  </si>
  <si>
    <t>06 2 99 00000</t>
  </si>
  <si>
    <t>06 2 99 42000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</si>
  <si>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</si>
  <si>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Финансовое обеспечение государственного (муниципального) задания на оказание государственных (муниципальных) услуг.</t>
  </si>
  <si>
    <t>05 5 10 00000</t>
  </si>
  <si>
    <t>05 5 10 42100</t>
  </si>
  <si>
    <t>05 8 00 00000</t>
  </si>
  <si>
    <t>05 8 01 00000</t>
  </si>
  <si>
    <t>05 8 01 05500</t>
  </si>
  <si>
    <t>Питание детей дошкольного возраста в общеобразовательных организациях</t>
  </si>
  <si>
    <t>05 8 00 42100</t>
  </si>
  <si>
    <t>Прочая закупка товаров, работ и услуг (Обеспечение деятельности (оказание услуг)  подведомственных казенных учреждений)</t>
  </si>
  <si>
    <t>05 8 99 42100</t>
  </si>
  <si>
    <t>05 8 10 42100</t>
  </si>
  <si>
    <t>Питание детей дошкольного возраста в общеобразовательных организациях (родительская плата)</t>
  </si>
  <si>
    <t>05 8 00 42120</t>
  </si>
  <si>
    <t>Прочая закупка товаров, работ и услуг.  (Обеспечение деятельности (оказание услуг)  подведомственных казенных учреждений)</t>
  </si>
  <si>
    <t>05 8 99 42120</t>
  </si>
  <si>
    <t>05 8 10 42120</t>
  </si>
  <si>
    <t>Организация горячего питания учащихся в образовательных учреждениях</t>
  </si>
  <si>
    <t>05 8 00 42122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</si>
  <si>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</si>
  <si>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05 8 99 42122</t>
  </si>
  <si>
    <t>05 8 10 42122</t>
  </si>
  <si>
    <t>06 1 02 04900</t>
  </si>
  <si>
    <t>811</t>
  </si>
  <si>
    <t>Подпрограмма "Организация питания детей дошкольного возраста"</t>
  </si>
  <si>
    <t>Молодежная политика</t>
  </si>
  <si>
    <t>08 1 01 00000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</si>
  <si>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</si>
  <si>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</si>
  <si>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</si>
  <si>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</si>
  <si>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Уплата прочих налогов, сборов 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</si>
  <si>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</si>
  <si>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03 1 02 R0840</t>
  </si>
  <si>
    <t>Приложение № 11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от "20" декабря 2017 г. № 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</si>
</sst>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?"/>
    <numFmt numFmtId="165" formatCode="000000"/>
    <numFmt numFmtId="166" formatCode="_-* #,##0_р_._-;\-* #,##0_р_._-;_-* &quot;-&quot;??_р_._-;_-@_-"/>
  </numFmts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9" fillId="0" borderId="0" applyFont="0" applyFill="0" applyBorder="0" applyAlignment="0" applyProtection="0"/>
  </cellStyleXfs>
  <cellXfs count="13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8" fillId="0" borderId="0" xfId="1" applyNumberFormat="1" applyFont="1" applyFill="1" applyAlignment="1" applyProtection="1">
      <alignment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15" fillId="0" borderId="0" xfId="1" applyAlignment="1" applyProtection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0" xfId="1" applyFill="1" applyAlignment="1" applyProtection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/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0" xfId="0" applyFill="1"/>
    <xf numFmtId="0" fontId="0" fillId="0" borderId="0" xfId="0" applyAlignment="1">
      <alignment horizontal="right"/>
    </xf>
    <xf numFmtId="0" fontId="8" fillId="0" borderId="0" xfId="0" applyFont="1"/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2" fillId="3" borderId="4" xfId="0" applyNumberFormat="1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" fontId="0" fillId="0" borderId="0" xfId="0" applyNumberFormat="1" applyFill="1" applyAlignment="1">
      <alignment horizontal="left" wrapText="1"/>
    </xf>
    <xf numFmtId="4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4" fontId="2" fillId="3" borderId="1" xfId="0" applyNumberFormat="1" applyFont="1" applyFill="1" applyBorder="1" applyAlignment="1">
      <alignment horizontal="right" vertical="top" wrapText="1"/>
    </xf>
    <xf numFmtId="43" fontId="2" fillId="0" borderId="0" xfId="3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166" fontId="2" fillId="0" borderId="0" xfId="0" applyNumberFormat="1" applyFont="1" applyAlignment="1">
      <alignment horizontal="centerContinuous" vertical="center"/>
    </xf>
    <xf numFmtId="166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center" wrapText="1"/>
    </xf>
    <xf numFmtId="43" fontId="2" fillId="4" borderId="1" xfId="3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" fontId="2" fillId="4" borderId="3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2" fontId="2" fillId="4" borderId="1" xfId="0" applyNumberFormat="1" applyFont="1" applyFill="1" applyBorder="1" applyAlignment="1">
      <alignment horizontal="left" vertical="top" wrapText="1"/>
    </xf>
    <xf numFmtId="0" fontId="2" fillId="4" borderId="0" xfId="2" applyFont="1" applyFill="1" applyAlignment="1">
      <alignment horizontal="left" vertical="center" wrapText="1"/>
    </xf>
    <xf numFmtId="164" fontId="2" fillId="4" borderId="7" xfId="0" applyNumberFormat="1" applyFont="1" applyFill="1" applyBorder="1" applyAlignment="1" applyProtection="1">
      <alignment horizontal="left" vertical="top" wrapText="1"/>
    </xf>
    <xf numFmtId="49" fontId="2" fillId="4" borderId="1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center" wrapText="1"/>
    </xf>
    <xf numFmtId="43" fontId="0" fillId="0" borderId="0" xfId="3" applyFont="1" applyFill="1"/>
    <xf numFmtId="0" fontId="2" fillId="4" borderId="1" xfId="0" applyFont="1" applyFill="1" applyBorder="1" applyAlignment="1">
      <alignment horizontal="left" vertical="top" wrapText="1"/>
    </xf>
    <xf numFmtId="43" fontId="0" fillId="0" borderId="0" xfId="3" applyFont="1" applyFill="1" applyAlignment="1">
      <alignment horizontal="left"/>
    </xf>
    <xf numFmtId="43" fontId="0" fillId="0" borderId="0" xfId="0" applyNumberFormat="1" applyFill="1"/>
    <xf numFmtId="49" fontId="2" fillId="4" borderId="7" xfId="0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49" fontId="2" fillId="4" borderId="8" xfId="0" applyNumberFormat="1" applyFont="1" applyFill="1" applyBorder="1" applyAlignment="1" applyProtection="1">
      <alignment horizontal="center" vertical="top" wrapText="1"/>
    </xf>
    <xf numFmtId="2" fontId="2" fillId="4" borderId="2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 applyProtection="1">
      <alignment horizontal="right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 applyProtection="1">
      <alignment vertical="top" wrapText="1"/>
    </xf>
    <xf numFmtId="4" fontId="2" fillId="4" borderId="0" xfId="0" applyNumberFormat="1" applyFont="1" applyFill="1" applyBorder="1" applyAlignment="1">
      <alignment horizontal="right" vertical="top" wrapText="1"/>
    </xf>
    <xf numFmtId="0" fontId="2" fillId="4" borderId="9" xfId="2" applyFont="1" applyFill="1" applyBorder="1" applyAlignment="1">
      <alignment vertical="top" wrapText="1"/>
    </xf>
    <xf numFmtId="0" fontId="0" fillId="0" borderId="0" xfId="0" applyFill="1" applyAlignment="1">
      <alignment horizontal="left" wrapText="1"/>
    </xf>
    <xf numFmtId="0" fontId="15" fillId="0" borderId="0" xfId="1" applyFill="1" applyAlignment="1" applyProtection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0" xfId="1" applyAlignment="1" applyProtection="1">
      <alignment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7"/>
  <sheetViews>
    <sheetView tabSelected="1" topLeftCell="A337" workbookViewId="0">
      <selection activeCell="B366" sqref="B366"/>
    </sheetView>
  </sheetViews>
  <sheetFormatPr defaultColWidth="8.85546875" defaultRowHeight="12.75" x14ac:dyDescent="0.2"/>
  <cols>
    <col min="1" max="1" width="70.85546875" customWidth="1"/>
    <col min="2" max="2" width="4.5703125" style="38" customWidth="1"/>
    <col min="3" max="4" width="3.85546875" customWidth="1"/>
    <col min="5" max="5" width="11.7109375" style="31" customWidth="1"/>
    <col min="6" max="6" width="4.42578125" customWidth="1"/>
    <col min="7" max="7" width="13.28515625" style="30" customWidth="1"/>
    <col min="8" max="8" width="15" customWidth="1"/>
    <col min="9" max="9" width="2.7109375" style="64" customWidth="1"/>
    <col min="10" max="10" width="16.28515625" customWidth="1"/>
    <col min="11" max="11" width="29.28515625" customWidth="1"/>
    <col min="12" max="30" width="15.7109375" customWidth="1"/>
  </cols>
  <sheetData>
    <row r="1" spans="1:12" s="4" customFormat="1" ht="78" customHeight="1" x14ac:dyDescent="0.2">
      <c r="A1" s="2"/>
      <c r="B1" s="36"/>
      <c r="C1" s="3"/>
      <c r="D1" s="130" t="s">
        <v>468</v>
      </c>
      <c r="E1" s="130"/>
      <c r="F1" s="130"/>
      <c r="G1" s="130"/>
      <c r="H1" s="130"/>
      <c r="I1" s="63"/>
    </row>
    <row r="2" spans="1:12" s="4" customFormat="1" ht="29.25" customHeight="1" x14ac:dyDescent="0.2">
      <c r="A2" s="131" t="s">
        <v>344</v>
      </c>
      <c r="B2" s="131"/>
      <c r="C2" s="131"/>
      <c r="D2" s="131"/>
      <c r="E2" s="131"/>
      <c r="F2" s="131"/>
      <c r="G2" s="131"/>
      <c r="H2" s="131"/>
      <c r="I2" s="63"/>
    </row>
    <row r="3" spans="1:12" ht="6" customHeight="1" x14ac:dyDescent="0.2">
      <c r="A3" s="131"/>
      <c r="B3" s="131"/>
      <c r="C3" s="131"/>
      <c r="D3" s="131"/>
      <c r="E3" s="131"/>
      <c r="F3" s="131"/>
      <c r="G3" s="131"/>
      <c r="H3" s="131"/>
    </row>
    <row r="4" spans="1:12" ht="12.75" hidden="1" customHeight="1" x14ac:dyDescent="0.2">
      <c r="A4" s="131"/>
      <c r="B4" s="131"/>
      <c r="C4" s="131"/>
      <c r="D4" s="131"/>
      <c r="E4" s="131"/>
      <c r="F4" s="131"/>
      <c r="G4" s="131"/>
      <c r="H4" s="131"/>
      <c r="I4" s="65"/>
      <c r="J4" s="11"/>
      <c r="K4" s="11"/>
      <c r="L4" s="11"/>
    </row>
    <row r="5" spans="1:12" ht="12.75" customHeight="1" x14ac:dyDescent="0.2">
      <c r="A5" s="56"/>
      <c r="B5" s="57"/>
      <c r="C5" s="57"/>
      <c r="D5" s="57"/>
      <c r="E5" s="57"/>
      <c r="F5" s="57"/>
      <c r="G5" s="75"/>
      <c r="H5" s="76"/>
      <c r="I5" s="65"/>
      <c r="J5" s="11"/>
      <c r="K5" s="11"/>
      <c r="L5" s="11"/>
    </row>
    <row r="6" spans="1:12" ht="53.25" customHeight="1" x14ac:dyDescent="0.2">
      <c r="A6" s="12" t="s">
        <v>219</v>
      </c>
      <c r="B6" s="13" t="s">
        <v>169</v>
      </c>
      <c r="C6" s="13" t="s">
        <v>181</v>
      </c>
      <c r="D6" s="13" t="s">
        <v>182</v>
      </c>
      <c r="E6" s="13" t="s">
        <v>88</v>
      </c>
      <c r="F6" s="14" t="s">
        <v>187</v>
      </c>
      <c r="G6" s="12" t="s">
        <v>141</v>
      </c>
      <c r="H6" s="12" t="s">
        <v>345</v>
      </c>
      <c r="I6" s="65"/>
      <c r="J6" s="11"/>
      <c r="K6" s="11"/>
      <c r="L6" s="11"/>
    </row>
    <row r="7" spans="1:12" x14ac:dyDescent="0.2">
      <c r="A7" s="1" t="s">
        <v>151</v>
      </c>
      <c r="B7" s="1" t="s">
        <v>147</v>
      </c>
      <c r="C7" s="1" t="s">
        <v>148</v>
      </c>
      <c r="D7" s="1" t="s">
        <v>149</v>
      </c>
      <c r="E7" s="1" t="s">
        <v>114</v>
      </c>
      <c r="F7" s="1" t="s">
        <v>150</v>
      </c>
      <c r="G7" s="1" t="s">
        <v>115</v>
      </c>
      <c r="H7" s="1" t="s">
        <v>116</v>
      </c>
      <c r="I7" s="65"/>
      <c r="J7" s="11"/>
      <c r="K7" s="11"/>
      <c r="L7" s="11"/>
    </row>
    <row r="8" spans="1:12" ht="18.75" customHeight="1" x14ac:dyDescent="0.2">
      <c r="A8" s="39" t="s">
        <v>180</v>
      </c>
      <c r="B8" s="40"/>
      <c r="C8" s="40"/>
      <c r="D8" s="40"/>
      <c r="E8" s="41"/>
      <c r="F8" s="42"/>
      <c r="G8" s="43">
        <f>G9+G118+G162+G176+G229+G250+G369+G457</f>
        <v>1647282500</v>
      </c>
      <c r="H8" s="43">
        <f>H9+H118+H162+H176+H229+H250+H369+H457</f>
        <v>1674094400</v>
      </c>
      <c r="I8" s="66"/>
      <c r="J8" s="17"/>
      <c r="K8" s="16"/>
      <c r="L8" s="11"/>
    </row>
    <row r="9" spans="1:12" ht="15" customHeight="1" x14ac:dyDescent="0.2">
      <c r="A9" s="44" t="s">
        <v>153</v>
      </c>
      <c r="B9" s="45" t="s">
        <v>170</v>
      </c>
      <c r="C9" s="46"/>
      <c r="D9" s="46"/>
      <c r="E9" s="47"/>
      <c r="F9" s="47"/>
      <c r="G9" s="48">
        <f>G10+G67+G73+G96+G108+G111+G116</f>
        <v>121056997</v>
      </c>
      <c r="H9" s="48">
        <f>H10+H67+H73+H96+H108+H111+H116</f>
        <v>125094197</v>
      </c>
      <c r="I9" s="66"/>
      <c r="J9" s="77"/>
      <c r="K9" s="16"/>
      <c r="L9" s="11"/>
    </row>
    <row r="10" spans="1:12" x14ac:dyDescent="0.2">
      <c r="A10" s="5" t="s">
        <v>185</v>
      </c>
      <c r="B10" s="6" t="s">
        <v>170</v>
      </c>
      <c r="C10" s="6" t="s">
        <v>183</v>
      </c>
      <c r="D10" s="6" t="s">
        <v>184</v>
      </c>
      <c r="E10" s="6"/>
      <c r="F10" s="6"/>
      <c r="G10" s="7">
        <f>G13+G16+G45+G41</f>
        <v>65073797</v>
      </c>
      <c r="H10" s="7">
        <f>H13+H16+H45+H41</f>
        <v>65789097</v>
      </c>
      <c r="I10" s="67"/>
      <c r="J10" s="78"/>
      <c r="K10" s="11"/>
      <c r="L10" s="11"/>
    </row>
    <row r="11" spans="1:12" x14ac:dyDescent="0.2">
      <c r="A11" s="90" t="s">
        <v>349</v>
      </c>
      <c r="B11" s="80"/>
      <c r="C11" s="80"/>
      <c r="D11" s="80"/>
      <c r="E11" s="80" t="s">
        <v>23</v>
      </c>
      <c r="F11" s="80"/>
      <c r="G11" s="81"/>
      <c r="H11" s="81"/>
      <c r="I11" s="67"/>
      <c r="J11" s="78"/>
      <c r="K11" s="11"/>
      <c r="L11" s="34"/>
    </row>
    <row r="12" spans="1:12" x14ac:dyDescent="0.2">
      <c r="A12" s="90" t="s">
        <v>15</v>
      </c>
      <c r="B12" s="80" t="s">
        <v>170</v>
      </c>
      <c r="C12" s="80" t="s">
        <v>183</v>
      </c>
      <c r="D12" s="80" t="s">
        <v>186</v>
      </c>
      <c r="E12" s="80" t="s">
        <v>24</v>
      </c>
      <c r="F12" s="80"/>
      <c r="G12" s="81">
        <f>G13</f>
        <v>1838880</v>
      </c>
      <c r="H12" s="81">
        <f>H13</f>
        <v>1838880</v>
      </c>
      <c r="I12" s="67"/>
      <c r="J12" s="78"/>
      <c r="K12" s="11"/>
      <c r="L12" s="34"/>
    </row>
    <row r="13" spans="1:12" x14ac:dyDescent="0.2">
      <c r="A13" s="82" t="s">
        <v>154</v>
      </c>
      <c r="B13" s="80" t="s">
        <v>170</v>
      </c>
      <c r="C13" s="80" t="s">
        <v>183</v>
      </c>
      <c r="D13" s="80" t="s">
        <v>186</v>
      </c>
      <c r="E13" s="80" t="s">
        <v>102</v>
      </c>
      <c r="F13" s="80"/>
      <c r="G13" s="81">
        <f>G14+G15</f>
        <v>1838880</v>
      </c>
      <c r="H13" s="81">
        <f>H14+H15</f>
        <v>1838880</v>
      </c>
      <c r="I13" s="67"/>
      <c r="J13" s="78"/>
      <c r="K13" s="11"/>
      <c r="L13" s="11"/>
    </row>
    <row r="14" spans="1:12" x14ac:dyDescent="0.2">
      <c r="A14" s="96" t="s">
        <v>130</v>
      </c>
      <c r="B14" s="80" t="s">
        <v>170</v>
      </c>
      <c r="C14" s="80" t="s">
        <v>183</v>
      </c>
      <c r="D14" s="80" t="s">
        <v>186</v>
      </c>
      <c r="E14" s="80" t="s">
        <v>102</v>
      </c>
      <c r="F14" s="80" t="s">
        <v>188</v>
      </c>
      <c r="G14" s="81">
        <v>1412350</v>
      </c>
      <c r="H14" s="81">
        <v>1412350</v>
      </c>
      <c r="I14" s="67"/>
      <c r="J14" s="78"/>
      <c r="K14" s="16"/>
      <c r="L14" s="11"/>
    </row>
    <row r="15" spans="1:12" ht="22.5" x14ac:dyDescent="0.2">
      <c r="A15" s="96" t="s">
        <v>132</v>
      </c>
      <c r="B15" s="80" t="s">
        <v>170</v>
      </c>
      <c r="C15" s="80" t="s">
        <v>183</v>
      </c>
      <c r="D15" s="80" t="s">
        <v>186</v>
      </c>
      <c r="E15" s="80" t="s">
        <v>102</v>
      </c>
      <c r="F15" s="80" t="s">
        <v>131</v>
      </c>
      <c r="G15" s="81">
        <v>426530</v>
      </c>
      <c r="H15" s="81">
        <v>426530</v>
      </c>
      <c r="I15" s="67"/>
      <c r="J15" s="79"/>
      <c r="K15" s="11"/>
      <c r="L15" s="11"/>
    </row>
    <row r="16" spans="1:12" ht="33.75" x14ac:dyDescent="0.2">
      <c r="A16" s="83" t="s">
        <v>26</v>
      </c>
      <c r="B16" s="80" t="s">
        <v>170</v>
      </c>
      <c r="C16" s="80" t="s">
        <v>183</v>
      </c>
      <c r="D16" s="80" t="s">
        <v>190</v>
      </c>
      <c r="E16" s="80"/>
      <c r="F16" s="80"/>
      <c r="G16" s="81">
        <f>G17+G32+G38+G27</f>
        <v>51753647</v>
      </c>
      <c r="H16" s="81">
        <f>H17+H32+H38+H27</f>
        <v>52567147</v>
      </c>
      <c r="I16" s="67"/>
      <c r="J16" s="10"/>
      <c r="K16" s="11"/>
      <c r="L16" s="11"/>
    </row>
    <row r="17" spans="1:12" ht="45" x14ac:dyDescent="0.2">
      <c r="A17" s="88" t="s">
        <v>307</v>
      </c>
      <c r="B17" s="80" t="s">
        <v>170</v>
      </c>
      <c r="C17" s="80" t="s">
        <v>183</v>
      </c>
      <c r="D17" s="80" t="s">
        <v>190</v>
      </c>
      <c r="E17" s="80" t="s">
        <v>27</v>
      </c>
      <c r="F17" s="80"/>
      <c r="G17" s="81">
        <f>G18+G21+G25</f>
        <v>949700</v>
      </c>
      <c r="H17" s="81">
        <f>H18+H21+H25</f>
        <v>949700</v>
      </c>
      <c r="I17" s="67"/>
      <c r="J17" s="10"/>
      <c r="K17" s="11"/>
      <c r="L17" s="11"/>
    </row>
    <row r="18" spans="1:12" x14ac:dyDescent="0.2">
      <c r="A18" s="84" t="s">
        <v>265</v>
      </c>
      <c r="B18" s="80" t="s">
        <v>170</v>
      </c>
      <c r="C18" s="80" t="s">
        <v>183</v>
      </c>
      <c r="D18" s="80" t="s">
        <v>190</v>
      </c>
      <c r="E18" s="80" t="s">
        <v>28</v>
      </c>
      <c r="F18" s="80"/>
      <c r="G18" s="81">
        <f>G19+G20</f>
        <v>752400</v>
      </c>
      <c r="H18" s="81">
        <f>H19+H20</f>
        <v>752400</v>
      </c>
      <c r="I18" s="67"/>
      <c r="J18" s="10"/>
      <c r="K18" s="11"/>
      <c r="L18" s="11"/>
    </row>
    <row r="19" spans="1:12" x14ac:dyDescent="0.2">
      <c r="A19" s="96" t="s">
        <v>130</v>
      </c>
      <c r="B19" s="80" t="s">
        <v>170</v>
      </c>
      <c r="C19" s="80" t="s">
        <v>183</v>
      </c>
      <c r="D19" s="80" t="s">
        <v>190</v>
      </c>
      <c r="E19" s="80" t="s">
        <v>28</v>
      </c>
      <c r="F19" s="80" t="s">
        <v>188</v>
      </c>
      <c r="G19" s="85">
        <v>585474</v>
      </c>
      <c r="H19" s="85">
        <v>585474</v>
      </c>
      <c r="I19" s="67"/>
      <c r="J19" s="10"/>
      <c r="K19" s="11"/>
      <c r="L19" s="11"/>
    </row>
    <row r="20" spans="1:12" ht="22.5" x14ac:dyDescent="0.2">
      <c r="A20" s="96" t="s">
        <v>132</v>
      </c>
      <c r="B20" s="80" t="s">
        <v>170</v>
      </c>
      <c r="C20" s="80" t="s">
        <v>183</v>
      </c>
      <c r="D20" s="80" t="s">
        <v>190</v>
      </c>
      <c r="E20" s="80" t="s">
        <v>28</v>
      </c>
      <c r="F20" s="80" t="s">
        <v>131</v>
      </c>
      <c r="G20" s="85">
        <v>166926</v>
      </c>
      <c r="H20" s="85">
        <v>166926</v>
      </c>
      <c r="I20" s="67"/>
      <c r="J20" s="10"/>
      <c r="K20" s="11"/>
      <c r="L20" s="11"/>
    </row>
    <row r="21" spans="1:12" ht="22.5" x14ac:dyDescent="0.2">
      <c r="A21" s="84" t="s">
        <v>155</v>
      </c>
      <c r="B21" s="80" t="s">
        <v>170</v>
      </c>
      <c r="C21" s="80" t="s">
        <v>183</v>
      </c>
      <c r="D21" s="80" t="s">
        <v>190</v>
      </c>
      <c r="E21" s="80" t="s">
        <v>30</v>
      </c>
      <c r="F21" s="80"/>
      <c r="G21" s="85">
        <f>G22+G24+G23</f>
        <v>107300</v>
      </c>
      <c r="H21" s="85">
        <f>H22+H24+H23</f>
        <v>107300</v>
      </c>
      <c r="I21" s="67"/>
      <c r="J21" s="10"/>
      <c r="K21" s="11"/>
      <c r="L21" s="11"/>
    </row>
    <row r="22" spans="1:12" x14ac:dyDescent="0.2">
      <c r="A22" s="96" t="s">
        <v>130</v>
      </c>
      <c r="B22" s="80" t="s">
        <v>170</v>
      </c>
      <c r="C22" s="80" t="s">
        <v>183</v>
      </c>
      <c r="D22" s="80" t="s">
        <v>190</v>
      </c>
      <c r="E22" s="80" t="s">
        <v>30</v>
      </c>
      <c r="F22" s="80" t="s">
        <v>188</v>
      </c>
      <c r="G22" s="85">
        <v>30000</v>
      </c>
      <c r="H22" s="85">
        <v>30000</v>
      </c>
      <c r="I22" s="67"/>
      <c r="J22" s="10"/>
      <c r="K22" s="11"/>
      <c r="L22" s="11"/>
    </row>
    <row r="23" spans="1:12" ht="22.5" x14ac:dyDescent="0.2">
      <c r="A23" s="96" t="s">
        <v>132</v>
      </c>
      <c r="B23" s="80" t="s">
        <v>170</v>
      </c>
      <c r="C23" s="80" t="s">
        <v>183</v>
      </c>
      <c r="D23" s="80" t="s">
        <v>190</v>
      </c>
      <c r="E23" s="80" t="s">
        <v>30</v>
      </c>
      <c r="F23" s="80" t="s">
        <v>131</v>
      </c>
      <c r="G23" s="85">
        <v>9060</v>
      </c>
      <c r="H23" s="85">
        <v>9060</v>
      </c>
      <c r="I23" s="67"/>
      <c r="J23" s="10"/>
      <c r="K23" s="11"/>
      <c r="L23" s="11"/>
    </row>
    <row r="24" spans="1:12" x14ac:dyDescent="0.2">
      <c r="A24" s="82" t="s">
        <v>346</v>
      </c>
      <c r="B24" s="80" t="s">
        <v>170</v>
      </c>
      <c r="C24" s="80" t="s">
        <v>183</v>
      </c>
      <c r="D24" s="80" t="s">
        <v>190</v>
      </c>
      <c r="E24" s="80" t="s">
        <v>30</v>
      </c>
      <c r="F24" s="80" t="s">
        <v>193</v>
      </c>
      <c r="G24" s="85">
        <v>68240</v>
      </c>
      <c r="H24" s="85">
        <v>68240</v>
      </c>
      <c r="I24" s="67"/>
      <c r="J24" s="10"/>
      <c r="K24" s="11"/>
      <c r="L24" s="11"/>
    </row>
    <row r="25" spans="1:12" ht="22.5" x14ac:dyDescent="0.2">
      <c r="A25" s="84" t="s">
        <v>29</v>
      </c>
      <c r="B25" s="80" t="s">
        <v>170</v>
      </c>
      <c r="C25" s="80" t="s">
        <v>183</v>
      </c>
      <c r="D25" s="80" t="s">
        <v>190</v>
      </c>
      <c r="E25" s="80" t="s">
        <v>103</v>
      </c>
      <c r="F25" s="80"/>
      <c r="G25" s="85">
        <f>G26</f>
        <v>90000</v>
      </c>
      <c r="H25" s="85">
        <f>H26</f>
        <v>90000</v>
      </c>
      <c r="I25" s="67"/>
      <c r="J25" s="10"/>
      <c r="K25" s="11"/>
      <c r="L25" s="11"/>
    </row>
    <row r="26" spans="1:12" x14ac:dyDescent="0.2">
      <c r="A26" s="82" t="s">
        <v>346</v>
      </c>
      <c r="B26" s="80" t="s">
        <v>170</v>
      </c>
      <c r="C26" s="80" t="s">
        <v>183</v>
      </c>
      <c r="D26" s="80" t="s">
        <v>190</v>
      </c>
      <c r="E26" s="80" t="s">
        <v>103</v>
      </c>
      <c r="F26" s="80" t="s">
        <v>193</v>
      </c>
      <c r="G26" s="85">
        <v>90000</v>
      </c>
      <c r="H26" s="85">
        <v>90000</v>
      </c>
      <c r="I26" s="67"/>
      <c r="J26" s="10"/>
      <c r="K26" s="11"/>
      <c r="L26" s="11"/>
    </row>
    <row r="27" spans="1:12" ht="22.5" x14ac:dyDescent="0.2">
      <c r="A27" s="82" t="s">
        <v>334</v>
      </c>
      <c r="B27" s="80" t="s">
        <v>170</v>
      </c>
      <c r="C27" s="80" t="s">
        <v>183</v>
      </c>
      <c r="D27" s="80" t="s">
        <v>190</v>
      </c>
      <c r="E27" s="80" t="s">
        <v>319</v>
      </c>
      <c r="F27" s="80"/>
      <c r="G27" s="85">
        <f>G28+G29+G31+G30</f>
        <v>58800</v>
      </c>
      <c r="H27" s="85">
        <f>H28+H29+H31+H30</f>
        <v>58800</v>
      </c>
      <c r="I27" s="67"/>
      <c r="J27" s="10"/>
      <c r="K27" s="11"/>
      <c r="L27" s="11"/>
    </row>
    <row r="28" spans="1:12" x14ac:dyDescent="0.2">
      <c r="A28" s="96" t="s">
        <v>130</v>
      </c>
      <c r="B28" s="80" t="s">
        <v>170</v>
      </c>
      <c r="C28" s="80" t="s">
        <v>183</v>
      </c>
      <c r="D28" s="80" t="s">
        <v>190</v>
      </c>
      <c r="E28" s="80" t="s">
        <v>319</v>
      </c>
      <c r="F28" s="80" t="s">
        <v>188</v>
      </c>
      <c r="G28" s="85">
        <v>36000</v>
      </c>
      <c r="H28" s="85">
        <v>36000</v>
      </c>
      <c r="I28" s="67"/>
      <c r="J28" s="10"/>
      <c r="K28" s="11"/>
      <c r="L28" s="11"/>
    </row>
    <row r="29" spans="1:12" ht="22.5" x14ac:dyDescent="0.2">
      <c r="A29" s="96" t="s">
        <v>132</v>
      </c>
      <c r="B29" s="80" t="s">
        <v>170</v>
      </c>
      <c r="C29" s="80" t="s">
        <v>183</v>
      </c>
      <c r="D29" s="80" t="s">
        <v>190</v>
      </c>
      <c r="E29" s="80" t="s">
        <v>319</v>
      </c>
      <c r="F29" s="80" t="s">
        <v>131</v>
      </c>
      <c r="G29" s="85">
        <v>10872</v>
      </c>
      <c r="H29" s="85">
        <v>10872</v>
      </c>
      <c r="I29" s="67"/>
      <c r="J29" s="10"/>
      <c r="K29" s="11"/>
      <c r="L29" s="11"/>
    </row>
    <row r="30" spans="1:12" x14ac:dyDescent="0.2">
      <c r="A30" s="82" t="s">
        <v>267</v>
      </c>
      <c r="B30" s="80" t="s">
        <v>170</v>
      </c>
      <c r="C30" s="80" t="s">
        <v>183</v>
      </c>
      <c r="D30" s="80" t="s">
        <v>190</v>
      </c>
      <c r="E30" s="80" t="s">
        <v>319</v>
      </c>
      <c r="F30" s="80" t="s">
        <v>266</v>
      </c>
      <c r="G30" s="85">
        <v>800</v>
      </c>
      <c r="H30" s="85">
        <v>800</v>
      </c>
      <c r="I30" s="67"/>
      <c r="J30" s="10"/>
      <c r="K30" s="11"/>
      <c r="L30" s="11"/>
    </row>
    <row r="31" spans="1:12" x14ac:dyDescent="0.2">
      <c r="A31" s="82" t="s">
        <v>346</v>
      </c>
      <c r="B31" s="80" t="s">
        <v>170</v>
      </c>
      <c r="C31" s="80" t="s">
        <v>183</v>
      </c>
      <c r="D31" s="80" t="s">
        <v>190</v>
      </c>
      <c r="E31" s="80" t="s">
        <v>319</v>
      </c>
      <c r="F31" s="80" t="s">
        <v>193</v>
      </c>
      <c r="G31" s="85">
        <v>11128</v>
      </c>
      <c r="H31" s="85">
        <v>11128</v>
      </c>
      <c r="I31" s="67"/>
      <c r="J31" s="10"/>
      <c r="K31" s="11"/>
      <c r="L31" s="11"/>
    </row>
    <row r="32" spans="1:12" ht="15.75" customHeight="1" x14ac:dyDescent="0.2">
      <c r="A32" s="90" t="s">
        <v>89</v>
      </c>
      <c r="B32" s="80" t="s">
        <v>170</v>
      </c>
      <c r="C32" s="80" t="s">
        <v>183</v>
      </c>
      <c r="D32" s="80" t="s">
        <v>190</v>
      </c>
      <c r="E32" s="80" t="s">
        <v>24</v>
      </c>
      <c r="F32" s="80"/>
      <c r="G32" s="86">
        <f>SUM(G33:G37)</f>
        <v>50470147</v>
      </c>
      <c r="H32" s="86">
        <f>SUM(H33:H37)</f>
        <v>51283647</v>
      </c>
      <c r="I32" s="67"/>
      <c r="J32" s="10"/>
      <c r="K32" s="11"/>
      <c r="L32" s="11"/>
    </row>
    <row r="33" spans="1:12" ht="15.75" customHeight="1" x14ac:dyDescent="0.2">
      <c r="A33" s="96" t="s">
        <v>130</v>
      </c>
      <c r="B33" s="80" t="s">
        <v>170</v>
      </c>
      <c r="C33" s="80" t="s">
        <v>183</v>
      </c>
      <c r="D33" s="80" t="s">
        <v>190</v>
      </c>
      <c r="E33" s="80" t="s">
        <v>25</v>
      </c>
      <c r="F33" s="80" t="s">
        <v>188</v>
      </c>
      <c r="G33" s="87">
        <v>32506783</v>
      </c>
      <c r="H33" s="87">
        <v>32506783</v>
      </c>
      <c r="I33" s="67"/>
      <c r="J33" s="10"/>
      <c r="K33" s="11"/>
      <c r="L33" s="11"/>
    </row>
    <row r="34" spans="1:12" ht="22.5" x14ac:dyDescent="0.2">
      <c r="A34" s="82" t="s">
        <v>192</v>
      </c>
      <c r="B34" s="80" t="s">
        <v>170</v>
      </c>
      <c r="C34" s="80" t="s">
        <v>183</v>
      </c>
      <c r="D34" s="80" t="s">
        <v>190</v>
      </c>
      <c r="E34" s="80" t="s">
        <v>25</v>
      </c>
      <c r="F34" s="80" t="s">
        <v>191</v>
      </c>
      <c r="G34" s="87">
        <v>150000</v>
      </c>
      <c r="H34" s="87">
        <v>160000</v>
      </c>
      <c r="I34" s="67"/>
      <c r="J34" s="10"/>
      <c r="K34" s="11"/>
      <c r="L34" s="11"/>
    </row>
    <row r="35" spans="1:12" ht="22.5" x14ac:dyDescent="0.2">
      <c r="A35" s="96" t="s">
        <v>132</v>
      </c>
      <c r="B35" s="80" t="s">
        <v>170</v>
      </c>
      <c r="C35" s="80" t="s">
        <v>183</v>
      </c>
      <c r="D35" s="80" t="s">
        <v>190</v>
      </c>
      <c r="E35" s="80" t="s">
        <v>25</v>
      </c>
      <c r="F35" s="80" t="s">
        <v>131</v>
      </c>
      <c r="G35" s="87">
        <v>9816864</v>
      </c>
      <c r="H35" s="87">
        <v>9816864</v>
      </c>
      <c r="I35" s="67"/>
      <c r="J35" s="10"/>
      <c r="K35" s="11"/>
      <c r="L35" s="11"/>
    </row>
    <row r="36" spans="1:12" ht="14.25" customHeight="1" x14ac:dyDescent="0.2">
      <c r="A36" s="82" t="s">
        <v>267</v>
      </c>
      <c r="B36" s="80" t="s">
        <v>170</v>
      </c>
      <c r="C36" s="80" t="s">
        <v>183</v>
      </c>
      <c r="D36" s="80" t="s">
        <v>190</v>
      </c>
      <c r="E36" s="80" t="s">
        <v>25</v>
      </c>
      <c r="F36" s="80" t="s">
        <v>266</v>
      </c>
      <c r="G36" s="87">
        <v>2300000</v>
      </c>
      <c r="H36" s="87">
        <v>2300000</v>
      </c>
      <c r="I36" s="67"/>
      <c r="J36" s="10"/>
      <c r="K36" s="11"/>
      <c r="L36" s="11"/>
    </row>
    <row r="37" spans="1:12" ht="14.25" customHeight="1" x14ac:dyDescent="0.2">
      <c r="A37" s="82" t="s">
        <v>346</v>
      </c>
      <c r="B37" s="80" t="s">
        <v>170</v>
      </c>
      <c r="C37" s="80" t="s">
        <v>183</v>
      </c>
      <c r="D37" s="80" t="s">
        <v>190</v>
      </c>
      <c r="E37" s="80" t="s">
        <v>25</v>
      </c>
      <c r="F37" s="80" t="s">
        <v>193</v>
      </c>
      <c r="G37" s="87">
        <f>5900000-203500</f>
        <v>5696500</v>
      </c>
      <c r="H37" s="87">
        <v>6500000</v>
      </c>
      <c r="I37" s="67"/>
      <c r="J37" s="10"/>
      <c r="K37" s="11"/>
      <c r="L37" s="11"/>
    </row>
    <row r="38" spans="1:12" ht="14.25" customHeight="1" x14ac:dyDescent="0.2">
      <c r="A38" s="82" t="s">
        <v>302</v>
      </c>
      <c r="B38" s="80" t="s">
        <v>170</v>
      </c>
      <c r="C38" s="80" t="s">
        <v>183</v>
      </c>
      <c r="D38" s="80" t="s">
        <v>190</v>
      </c>
      <c r="E38" s="80" t="s">
        <v>73</v>
      </c>
      <c r="F38" s="80"/>
      <c r="G38" s="87">
        <f>G39+G40</f>
        <v>275000</v>
      </c>
      <c r="H38" s="87">
        <f>H39+H40</f>
        <v>275000</v>
      </c>
      <c r="I38" s="67"/>
      <c r="J38" s="10"/>
      <c r="K38" s="11"/>
      <c r="L38" s="11"/>
    </row>
    <row r="39" spans="1:12" x14ac:dyDescent="0.2">
      <c r="A39" s="82" t="s">
        <v>196</v>
      </c>
      <c r="B39" s="80" t="s">
        <v>170</v>
      </c>
      <c r="C39" s="80" t="s">
        <v>183</v>
      </c>
      <c r="D39" s="80" t="s">
        <v>190</v>
      </c>
      <c r="E39" s="80" t="s">
        <v>90</v>
      </c>
      <c r="F39" s="80" t="s">
        <v>194</v>
      </c>
      <c r="G39" s="87">
        <v>200000</v>
      </c>
      <c r="H39" s="87">
        <v>200000</v>
      </c>
      <c r="I39" s="67"/>
      <c r="J39" s="10"/>
      <c r="K39" s="11"/>
      <c r="L39" s="11"/>
    </row>
    <row r="40" spans="1:12" x14ac:dyDescent="0.2">
      <c r="A40" s="82" t="s">
        <v>465</v>
      </c>
      <c r="B40" s="80" t="s">
        <v>170</v>
      </c>
      <c r="C40" s="80" t="s">
        <v>183</v>
      </c>
      <c r="D40" s="80" t="s">
        <v>190</v>
      </c>
      <c r="E40" s="80" t="s">
        <v>90</v>
      </c>
      <c r="F40" s="80" t="s">
        <v>195</v>
      </c>
      <c r="G40" s="87">
        <v>75000</v>
      </c>
      <c r="H40" s="87">
        <v>75000</v>
      </c>
      <c r="I40" s="65"/>
      <c r="J40" s="11"/>
      <c r="K40" s="11"/>
      <c r="L40" s="11"/>
    </row>
    <row r="41" spans="1:12" x14ac:dyDescent="0.2">
      <c r="A41" s="82" t="s">
        <v>332</v>
      </c>
      <c r="B41" s="80" t="s">
        <v>170</v>
      </c>
      <c r="C41" s="80" t="s">
        <v>183</v>
      </c>
      <c r="D41" s="80" t="s">
        <v>207</v>
      </c>
      <c r="E41" s="80"/>
      <c r="F41" s="80"/>
      <c r="G41" s="87">
        <f t="shared" ref="G41:H43" si="0">G42</f>
        <v>3300</v>
      </c>
      <c r="H41" s="87">
        <f t="shared" si="0"/>
        <v>5100</v>
      </c>
      <c r="I41" s="65"/>
      <c r="J41" s="11"/>
      <c r="K41" s="11"/>
      <c r="L41" s="11"/>
    </row>
    <row r="42" spans="1:12" ht="45" x14ac:dyDescent="0.2">
      <c r="A42" s="88" t="s">
        <v>307</v>
      </c>
      <c r="B42" s="80" t="s">
        <v>170</v>
      </c>
      <c r="C42" s="80" t="s">
        <v>183</v>
      </c>
      <c r="D42" s="80" t="s">
        <v>207</v>
      </c>
      <c r="E42" s="80" t="s">
        <v>27</v>
      </c>
      <c r="F42" s="80"/>
      <c r="G42" s="87">
        <f t="shared" si="0"/>
        <v>3300</v>
      </c>
      <c r="H42" s="87">
        <f t="shared" si="0"/>
        <v>5100</v>
      </c>
      <c r="I42" s="65"/>
      <c r="J42" s="11"/>
      <c r="K42" s="11"/>
      <c r="L42" s="11"/>
    </row>
    <row r="43" spans="1:12" ht="22.5" x14ac:dyDescent="0.2">
      <c r="A43" s="82" t="s">
        <v>326</v>
      </c>
      <c r="B43" s="80" t="s">
        <v>170</v>
      </c>
      <c r="C43" s="80" t="s">
        <v>183</v>
      </c>
      <c r="D43" s="80" t="s">
        <v>207</v>
      </c>
      <c r="E43" s="80" t="s">
        <v>325</v>
      </c>
      <c r="F43" s="80"/>
      <c r="G43" s="87">
        <f t="shared" si="0"/>
        <v>3300</v>
      </c>
      <c r="H43" s="87">
        <f t="shared" si="0"/>
        <v>5100</v>
      </c>
      <c r="I43" s="65"/>
      <c r="J43" s="11"/>
      <c r="K43" s="11"/>
      <c r="L43" s="11"/>
    </row>
    <row r="44" spans="1:12" ht="26.25" customHeight="1" x14ac:dyDescent="0.2">
      <c r="A44" s="82" t="s">
        <v>331</v>
      </c>
      <c r="B44" s="80" t="s">
        <v>170</v>
      </c>
      <c r="C44" s="80" t="s">
        <v>183</v>
      </c>
      <c r="D44" s="80" t="s">
        <v>207</v>
      </c>
      <c r="E44" s="80" t="s">
        <v>325</v>
      </c>
      <c r="F44" s="80" t="s">
        <v>330</v>
      </c>
      <c r="G44" s="87">
        <v>3300</v>
      </c>
      <c r="H44" s="87">
        <v>5100</v>
      </c>
      <c r="I44" s="65"/>
      <c r="J44" s="11"/>
      <c r="K44" s="11"/>
      <c r="L44" s="11"/>
    </row>
    <row r="45" spans="1:12" x14ac:dyDescent="0.2">
      <c r="A45" s="89" t="s">
        <v>199</v>
      </c>
      <c r="B45" s="80" t="s">
        <v>170</v>
      </c>
      <c r="C45" s="80" t="s">
        <v>183</v>
      </c>
      <c r="D45" s="80" t="s">
        <v>197</v>
      </c>
      <c r="E45" s="80"/>
      <c r="F45" s="80"/>
      <c r="G45" s="86">
        <f>G46+G49</f>
        <v>11477970</v>
      </c>
      <c r="H45" s="86">
        <f>H46+H49</f>
        <v>11377970</v>
      </c>
      <c r="I45" s="65"/>
      <c r="J45" s="11"/>
      <c r="K45" s="11"/>
      <c r="L45" s="11"/>
    </row>
    <row r="46" spans="1:12" ht="22.5" x14ac:dyDescent="0.2">
      <c r="A46" s="83" t="s">
        <v>296</v>
      </c>
      <c r="B46" s="80" t="s">
        <v>170</v>
      </c>
      <c r="C46" s="80" t="s">
        <v>183</v>
      </c>
      <c r="D46" s="80" t="s">
        <v>197</v>
      </c>
      <c r="E46" s="80" t="s">
        <v>33</v>
      </c>
      <c r="F46" s="80"/>
      <c r="G46" s="86">
        <f>G48</f>
        <v>100000</v>
      </c>
      <c r="H46" s="86">
        <f>H48</f>
        <v>100000</v>
      </c>
      <c r="I46" s="65"/>
      <c r="J46" s="11"/>
      <c r="K46" s="11"/>
      <c r="L46" s="11"/>
    </row>
    <row r="47" spans="1:12" ht="22.5" x14ac:dyDescent="0.2">
      <c r="A47" s="83" t="s">
        <v>104</v>
      </c>
      <c r="B47" s="80" t="s">
        <v>170</v>
      </c>
      <c r="C47" s="80" t="s">
        <v>183</v>
      </c>
      <c r="D47" s="80" t="s">
        <v>197</v>
      </c>
      <c r="E47" s="80" t="s">
        <v>49</v>
      </c>
      <c r="F47" s="80"/>
      <c r="G47" s="86">
        <f>G48</f>
        <v>100000</v>
      </c>
      <c r="H47" s="86">
        <f>H48</f>
        <v>100000</v>
      </c>
      <c r="I47" s="65"/>
      <c r="J47" s="11"/>
      <c r="K47" s="11"/>
      <c r="L47" s="11"/>
    </row>
    <row r="48" spans="1:12" x14ac:dyDescent="0.2">
      <c r="A48" s="83" t="s">
        <v>347</v>
      </c>
      <c r="B48" s="80" t="s">
        <v>170</v>
      </c>
      <c r="C48" s="80" t="s">
        <v>183</v>
      </c>
      <c r="D48" s="80" t="s">
        <v>197</v>
      </c>
      <c r="E48" s="80" t="s">
        <v>49</v>
      </c>
      <c r="F48" s="80" t="s">
        <v>193</v>
      </c>
      <c r="G48" s="86">
        <v>100000</v>
      </c>
      <c r="H48" s="86">
        <v>100000</v>
      </c>
      <c r="I48" s="65"/>
      <c r="J48" s="11"/>
      <c r="K48" s="11"/>
      <c r="L48" s="11"/>
    </row>
    <row r="49" spans="1:12" ht="33.75" x14ac:dyDescent="0.2">
      <c r="A49" s="83" t="s">
        <v>343</v>
      </c>
      <c r="B49" s="80" t="s">
        <v>170</v>
      </c>
      <c r="C49" s="80" t="s">
        <v>183</v>
      </c>
      <c r="D49" s="80" t="s">
        <v>197</v>
      </c>
      <c r="E49" s="80" t="s">
        <v>340</v>
      </c>
      <c r="F49" s="80"/>
      <c r="G49" s="86">
        <f>G54+G56+G60+G62+G50</f>
        <v>11377970</v>
      </c>
      <c r="H49" s="86">
        <f>H54+H56+H60+H62+H50</f>
        <v>11277970</v>
      </c>
      <c r="I49" s="65"/>
      <c r="J49" s="11"/>
      <c r="K49" s="11"/>
      <c r="L49" s="11"/>
    </row>
    <row r="50" spans="1:12" ht="33.75" x14ac:dyDescent="0.2">
      <c r="A50" s="110" t="s">
        <v>6</v>
      </c>
      <c r="B50" s="80" t="s">
        <v>170</v>
      </c>
      <c r="C50" s="80" t="s">
        <v>183</v>
      </c>
      <c r="D50" s="80" t="s">
        <v>197</v>
      </c>
      <c r="E50" s="80" t="s">
        <v>341</v>
      </c>
      <c r="F50" s="80"/>
      <c r="G50" s="86">
        <f>G51</f>
        <v>300000</v>
      </c>
      <c r="H50" s="86">
        <f>H51</f>
        <v>200000</v>
      </c>
      <c r="I50" s="65"/>
      <c r="J50" s="11"/>
      <c r="K50" s="11"/>
      <c r="L50" s="11"/>
    </row>
    <row r="51" spans="1:12" ht="22.5" x14ac:dyDescent="0.2">
      <c r="A51" s="90" t="s">
        <v>80</v>
      </c>
      <c r="B51" s="80" t="s">
        <v>170</v>
      </c>
      <c r="C51" s="80" t="s">
        <v>183</v>
      </c>
      <c r="D51" s="80" t="s">
        <v>197</v>
      </c>
      <c r="E51" s="80" t="s">
        <v>342</v>
      </c>
      <c r="F51" s="80"/>
      <c r="G51" s="86">
        <f>G52</f>
        <v>300000</v>
      </c>
      <c r="H51" s="86">
        <f>H52</f>
        <v>200000</v>
      </c>
      <c r="I51" s="65"/>
      <c r="J51" s="11"/>
      <c r="K51" s="11"/>
      <c r="L51" s="11"/>
    </row>
    <row r="52" spans="1:12" x14ac:dyDescent="0.2">
      <c r="A52" s="83" t="s">
        <v>347</v>
      </c>
      <c r="B52" s="80" t="s">
        <v>170</v>
      </c>
      <c r="C52" s="80" t="s">
        <v>183</v>
      </c>
      <c r="D52" s="80" t="s">
        <v>197</v>
      </c>
      <c r="E52" s="80" t="s">
        <v>342</v>
      </c>
      <c r="F52" s="80" t="s">
        <v>193</v>
      </c>
      <c r="G52" s="86">
        <v>300000</v>
      </c>
      <c r="H52" s="86">
        <v>200000</v>
      </c>
      <c r="I52" s="65"/>
      <c r="J52" s="11"/>
      <c r="K52" s="11"/>
      <c r="L52" s="11"/>
    </row>
    <row r="53" spans="1:12" x14ac:dyDescent="0.2">
      <c r="A53" s="83" t="s">
        <v>288</v>
      </c>
      <c r="B53" s="80" t="s">
        <v>170</v>
      </c>
      <c r="C53" s="80" t="s">
        <v>183</v>
      </c>
      <c r="D53" s="80" t="s">
        <v>197</v>
      </c>
      <c r="E53" s="80" t="s">
        <v>41</v>
      </c>
      <c r="F53" s="80"/>
      <c r="G53" s="86">
        <f>G54</f>
        <v>30000</v>
      </c>
      <c r="H53" s="86">
        <f>H54</f>
        <v>30000</v>
      </c>
      <c r="I53" s="65"/>
      <c r="J53" s="11"/>
      <c r="K53" s="11"/>
      <c r="L53" s="11"/>
    </row>
    <row r="54" spans="1:12" ht="22.5" x14ac:dyDescent="0.2">
      <c r="A54" s="89" t="s">
        <v>289</v>
      </c>
      <c r="B54" s="80" t="s">
        <v>170</v>
      </c>
      <c r="C54" s="80" t="s">
        <v>183</v>
      </c>
      <c r="D54" s="80" t="s">
        <v>197</v>
      </c>
      <c r="E54" s="80" t="s">
        <v>118</v>
      </c>
      <c r="F54" s="80"/>
      <c r="G54" s="86">
        <f>G55</f>
        <v>30000</v>
      </c>
      <c r="H54" s="86">
        <f>H55</f>
        <v>30000</v>
      </c>
      <c r="I54" s="65"/>
      <c r="J54" s="11"/>
      <c r="K54" s="11"/>
      <c r="L54" s="11"/>
    </row>
    <row r="55" spans="1:12" ht="14.25" customHeight="1" x14ac:dyDescent="0.2">
      <c r="A55" s="89" t="s">
        <v>288</v>
      </c>
      <c r="B55" s="80" t="s">
        <v>170</v>
      </c>
      <c r="C55" s="80" t="s">
        <v>183</v>
      </c>
      <c r="D55" s="80" t="s">
        <v>197</v>
      </c>
      <c r="E55" s="80" t="s">
        <v>118</v>
      </c>
      <c r="F55" s="80" t="s">
        <v>287</v>
      </c>
      <c r="G55" s="86">
        <v>30000</v>
      </c>
      <c r="H55" s="86">
        <v>30000</v>
      </c>
      <c r="I55" s="65"/>
      <c r="J55" s="11"/>
      <c r="K55" s="11"/>
      <c r="L55" s="11"/>
    </row>
    <row r="56" spans="1:12" ht="14.25" customHeight="1" x14ac:dyDescent="0.2">
      <c r="A56" s="90" t="s">
        <v>89</v>
      </c>
      <c r="B56" s="80" t="s">
        <v>170</v>
      </c>
      <c r="C56" s="80" t="s">
        <v>183</v>
      </c>
      <c r="D56" s="80" t="s">
        <v>197</v>
      </c>
      <c r="E56" s="80" t="s">
        <v>24</v>
      </c>
      <c r="F56" s="80"/>
      <c r="G56" s="86">
        <f>G57</f>
        <v>450000</v>
      </c>
      <c r="H56" s="86">
        <f>H57</f>
        <v>450000</v>
      </c>
      <c r="I56" s="65"/>
      <c r="J56" s="11"/>
      <c r="K56" s="11"/>
      <c r="L56" s="11"/>
    </row>
    <row r="57" spans="1:12" ht="14.25" customHeight="1" x14ac:dyDescent="0.2">
      <c r="A57" s="91" t="s">
        <v>278</v>
      </c>
      <c r="B57" s="80" t="s">
        <v>170</v>
      </c>
      <c r="C57" s="80" t="s">
        <v>183</v>
      </c>
      <c r="D57" s="80" t="s">
        <v>197</v>
      </c>
      <c r="E57" s="80" t="s">
        <v>106</v>
      </c>
      <c r="F57" s="80"/>
      <c r="G57" s="86">
        <f>G58</f>
        <v>450000</v>
      </c>
      <c r="H57" s="86">
        <f>H58</f>
        <v>450000</v>
      </c>
      <c r="I57" s="65"/>
      <c r="J57" s="11"/>
      <c r="K57" s="11"/>
      <c r="L57" s="11"/>
    </row>
    <row r="58" spans="1:12" ht="14.25" customHeight="1" x14ac:dyDescent="0.2">
      <c r="A58" s="89" t="s">
        <v>201</v>
      </c>
      <c r="B58" s="80" t="s">
        <v>170</v>
      </c>
      <c r="C58" s="80" t="s">
        <v>183</v>
      </c>
      <c r="D58" s="80" t="s">
        <v>197</v>
      </c>
      <c r="E58" s="80" t="s">
        <v>106</v>
      </c>
      <c r="F58" s="80" t="s">
        <v>200</v>
      </c>
      <c r="G58" s="86">
        <v>450000</v>
      </c>
      <c r="H58" s="86">
        <v>450000</v>
      </c>
      <c r="I58" s="65"/>
      <c r="J58" s="11"/>
      <c r="K58" s="11"/>
      <c r="L58" s="11"/>
    </row>
    <row r="59" spans="1:12" ht="15" customHeight="1" x14ac:dyDescent="0.2">
      <c r="A59" s="82" t="s">
        <v>302</v>
      </c>
      <c r="B59" s="80" t="s">
        <v>170</v>
      </c>
      <c r="C59" s="80" t="s">
        <v>183</v>
      </c>
      <c r="D59" s="80" t="s">
        <v>197</v>
      </c>
      <c r="E59" s="80" t="s">
        <v>73</v>
      </c>
      <c r="F59" s="80"/>
      <c r="G59" s="86">
        <f>G60</f>
        <v>13000</v>
      </c>
      <c r="H59" s="86">
        <f>H60</f>
        <v>13000</v>
      </c>
      <c r="I59" s="65"/>
      <c r="J59" s="11"/>
      <c r="K59" s="11"/>
      <c r="L59" s="11"/>
    </row>
    <row r="60" spans="1:12" ht="15" customHeight="1" x14ac:dyDescent="0.2">
      <c r="A60" s="89" t="s">
        <v>32</v>
      </c>
      <c r="B60" s="80" t="s">
        <v>170</v>
      </c>
      <c r="C60" s="80" t="s">
        <v>183</v>
      </c>
      <c r="D60" s="80" t="s">
        <v>197</v>
      </c>
      <c r="E60" s="80" t="s">
        <v>105</v>
      </c>
      <c r="F60" s="80"/>
      <c r="G60" s="86">
        <f>G61</f>
        <v>13000</v>
      </c>
      <c r="H60" s="86">
        <f>H61</f>
        <v>13000</v>
      </c>
      <c r="I60" s="65"/>
      <c r="J60" s="11"/>
      <c r="K60" s="11"/>
      <c r="L60" s="11"/>
    </row>
    <row r="61" spans="1:12" ht="15" customHeight="1" x14ac:dyDescent="0.2">
      <c r="A61" s="82" t="s">
        <v>465</v>
      </c>
      <c r="B61" s="80" t="s">
        <v>170</v>
      </c>
      <c r="C61" s="80" t="s">
        <v>183</v>
      </c>
      <c r="D61" s="80" t="s">
        <v>197</v>
      </c>
      <c r="E61" s="80" t="s">
        <v>105</v>
      </c>
      <c r="F61" s="80" t="s">
        <v>195</v>
      </c>
      <c r="G61" s="86">
        <v>13000</v>
      </c>
      <c r="H61" s="86">
        <v>13000</v>
      </c>
      <c r="I61" s="65"/>
      <c r="J61" s="11"/>
      <c r="K61" s="11"/>
      <c r="L61" s="11"/>
    </row>
    <row r="62" spans="1:12" x14ac:dyDescent="0.2">
      <c r="A62" s="89" t="s">
        <v>294</v>
      </c>
      <c r="B62" s="80" t="s">
        <v>170</v>
      </c>
      <c r="C62" s="80" t="s">
        <v>183</v>
      </c>
      <c r="D62" s="80" t="s">
        <v>197</v>
      </c>
      <c r="E62" s="80" t="s">
        <v>31</v>
      </c>
      <c r="F62" s="80"/>
      <c r="G62" s="86">
        <f>SUM(G63:G66)</f>
        <v>10584970</v>
      </c>
      <c r="H62" s="86">
        <f>SUM(H63:H66)</f>
        <v>10584970</v>
      </c>
      <c r="I62" s="65"/>
      <c r="J62" s="11"/>
      <c r="K62" s="11"/>
      <c r="L62" s="11"/>
    </row>
    <row r="63" spans="1:12" x14ac:dyDescent="0.2">
      <c r="A63" s="96" t="s">
        <v>134</v>
      </c>
      <c r="B63" s="80" t="s">
        <v>170</v>
      </c>
      <c r="C63" s="80" t="s">
        <v>183</v>
      </c>
      <c r="D63" s="80" t="s">
        <v>197</v>
      </c>
      <c r="E63" s="80" t="s">
        <v>43</v>
      </c>
      <c r="F63" s="80" t="s">
        <v>245</v>
      </c>
      <c r="G63" s="86">
        <v>7430850</v>
      </c>
      <c r="H63" s="86">
        <v>7430850</v>
      </c>
      <c r="I63" s="65"/>
      <c r="J63" s="11"/>
      <c r="K63" s="11"/>
      <c r="L63" s="11"/>
    </row>
    <row r="64" spans="1:12" ht="22.5" x14ac:dyDescent="0.2">
      <c r="A64" s="96" t="s">
        <v>135</v>
      </c>
      <c r="B64" s="80" t="s">
        <v>170</v>
      </c>
      <c r="C64" s="80" t="s">
        <v>183</v>
      </c>
      <c r="D64" s="80" t="s">
        <v>197</v>
      </c>
      <c r="E64" s="80" t="s">
        <v>43</v>
      </c>
      <c r="F64" s="80" t="s">
        <v>133</v>
      </c>
      <c r="G64" s="86">
        <v>2244120</v>
      </c>
      <c r="H64" s="86">
        <v>2244120</v>
      </c>
      <c r="I64" s="65"/>
      <c r="J64" s="11"/>
      <c r="K64" s="11"/>
      <c r="L64" s="11"/>
    </row>
    <row r="65" spans="1:12" ht="14.25" customHeight="1" x14ac:dyDescent="0.2">
      <c r="A65" s="82" t="s">
        <v>267</v>
      </c>
      <c r="B65" s="80" t="s">
        <v>170</v>
      </c>
      <c r="C65" s="80" t="s">
        <v>183</v>
      </c>
      <c r="D65" s="80" t="s">
        <v>197</v>
      </c>
      <c r="E65" s="80" t="s">
        <v>43</v>
      </c>
      <c r="F65" s="80" t="s">
        <v>266</v>
      </c>
      <c r="G65" s="86">
        <v>300000</v>
      </c>
      <c r="H65" s="86">
        <v>300000</v>
      </c>
      <c r="I65" s="65"/>
      <c r="J65" s="11"/>
      <c r="K65" s="11"/>
      <c r="L65" s="11"/>
    </row>
    <row r="66" spans="1:12" ht="14.25" customHeight="1" x14ac:dyDescent="0.2">
      <c r="A66" s="82" t="s">
        <v>346</v>
      </c>
      <c r="B66" s="80" t="s">
        <v>170</v>
      </c>
      <c r="C66" s="80" t="s">
        <v>183</v>
      </c>
      <c r="D66" s="80" t="s">
        <v>197</v>
      </c>
      <c r="E66" s="80" t="s">
        <v>43</v>
      </c>
      <c r="F66" s="80" t="s">
        <v>193</v>
      </c>
      <c r="G66" s="81">
        <v>610000</v>
      </c>
      <c r="H66" s="81">
        <v>610000</v>
      </c>
      <c r="I66" s="65"/>
      <c r="J66" s="11"/>
      <c r="K66" s="11"/>
      <c r="L66" s="11"/>
    </row>
    <row r="67" spans="1:12" ht="14.25" customHeight="1" x14ac:dyDescent="0.2">
      <c r="A67" s="89" t="s">
        <v>203</v>
      </c>
      <c r="B67" s="80" t="s">
        <v>170</v>
      </c>
      <c r="C67" s="80" t="s">
        <v>198</v>
      </c>
      <c r="D67" s="80" t="s">
        <v>190</v>
      </c>
      <c r="E67" s="80"/>
      <c r="F67" s="80"/>
      <c r="G67" s="81">
        <f>G68</f>
        <v>3021300</v>
      </c>
      <c r="H67" s="81">
        <f>H68</f>
        <v>2393200</v>
      </c>
      <c r="I67" s="65"/>
      <c r="J67" s="11"/>
      <c r="K67" s="11"/>
      <c r="L67" s="11"/>
    </row>
    <row r="68" spans="1:12" ht="22.5" x14ac:dyDescent="0.2">
      <c r="A68" s="89" t="s">
        <v>272</v>
      </c>
      <c r="B68" s="80" t="s">
        <v>170</v>
      </c>
      <c r="C68" s="80" t="s">
        <v>198</v>
      </c>
      <c r="D68" s="80" t="s">
        <v>190</v>
      </c>
      <c r="E68" s="80" t="s">
        <v>34</v>
      </c>
      <c r="F68" s="80"/>
      <c r="G68" s="81">
        <f>SUM(G69:G72)</f>
        <v>3021300</v>
      </c>
      <c r="H68" s="81">
        <f>SUM(H69:H72)</f>
        <v>2393200</v>
      </c>
      <c r="I68" s="65"/>
      <c r="J68" s="11"/>
      <c r="K68" s="11"/>
      <c r="L68" s="11"/>
    </row>
    <row r="69" spans="1:12" x14ac:dyDescent="0.2">
      <c r="A69" s="96" t="s">
        <v>130</v>
      </c>
      <c r="B69" s="80" t="s">
        <v>170</v>
      </c>
      <c r="C69" s="80" t="s">
        <v>198</v>
      </c>
      <c r="D69" s="80" t="s">
        <v>190</v>
      </c>
      <c r="E69" s="80" t="s">
        <v>34</v>
      </c>
      <c r="F69" s="80" t="s">
        <v>188</v>
      </c>
      <c r="G69" s="81">
        <v>1569000</v>
      </c>
      <c r="H69" s="81">
        <v>1569000</v>
      </c>
      <c r="I69" s="65"/>
      <c r="J69" s="11"/>
      <c r="K69" s="11"/>
      <c r="L69" s="11"/>
    </row>
    <row r="70" spans="1:12" ht="22.5" customHeight="1" x14ac:dyDescent="0.2">
      <c r="A70" s="96" t="s">
        <v>192</v>
      </c>
      <c r="B70" s="80" t="s">
        <v>170</v>
      </c>
      <c r="C70" s="80" t="s">
        <v>198</v>
      </c>
      <c r="D70" s="80" t="s">
        <v>190</v>
      </c>
      <c r="E70" s="80" t="s">
        <v>34</v>
      </c>
      <c r="F70" s="80" t="s">
        <v>191</v>
      </c>
      <c r="G70" s="81">
        <v>10000</v>
      </c>
      <c r="H70" s="81">
        <v>10000</v>
      </c>
      <c r="I70" s="65"/>
      <c r="J70" s="11"/>
      <c r="K70" s="11"/>
      <c r="L70" s="11"/>
    </row>
    <row r="71" spans="1:12" ht="22.5" x14ac:dyDescent="0.2">
      <c r="A71" s="96" t="s">
        <v>132</v>
      </c>
      <c r="B71" s="80" t="s">
        <v>170</v>
      </c>
      <c r="C71" s="80" t="s">
        <v>198</v>
      </c>
      <c r="D71" s="80" t="s">
        <v>190</v>
      </c>
      <c r="E71" s="80" t="s">
        <v>34</v>
      </c>
      <c r="F71" s="80" t="s">
        <v>131</v>
      </c>
      <c r="G71" s="81">
        <v>474900</v>
      </c>
      <c r="H71" s="81">
        <v>474900</v>
      </c>
      <c r="I71" s="65"/>
      <c r="J71" s="11"/>
      <c r="K71" s="11"/>
      <c r="L71" s="11"/>
    </row>
    <row r="72" spans="1:12" x14ac:dyDescent="0.2">
      <c r="A72" s="82" t="s">
        <v>346</v>
      </c>
      <c r="B72" s="80" t="s">
        <v>170</v>
      </c>
      <c r="C72" s="80" t="s">
        <v>198</v>
      </c>
      <c r="D72" s="80" t="s">
        <v>190</v>
      </c>
      <c r="E72" s="80" t="s">
        <v>34</v>
      </c>
      <c r="F72" s="80" t="s">
        <v>193</v>
      </c>
      <c r="G72" s="81">
        <v>967400</v>
      </c>
      <c r="H72" s="81">
        <v>339300</v>
      </c>
      <c r="I72" s="65"/>
      <c r="J72" s="11"/>
      <c r="K72" s="11"/>
      <c r="L72" s="11"/>
    </row>
    <row r="73" spans="1:12" x14ac:dyDescent="0.2">
      <c r="A73" s="89" t="s">
        <v>204</v>
      </c>
      <c r="B73" s="80" t="s">
        <v>170</v>
      </c>
      <c r="C73" s="80" t="s">
        <v>190</v>
      </c>
      <c r="D73" s="80" t="s">
        <v>184</v>
      </c>
      <c r="E73" s="80"/>
      <c r="F73" s="80"/>
      <c r="G73" s="81">
        <f>G74+G80+G86+G93</f>
        <v>25761900</v>
      </c>
      <c r="H73" s="81">
        <f>H74+H80+H86+H93</f>
        <v>27261900</v>
      </c>
      <c r="I73" s="65"/>
      <c r="J73" s="11"/>
      <c r="K73" s="11"/>
      <c r="L73" s="11"/>
    </row>
    <row r="74" spans="1:12" x14ac:dyDescent="0.2">
      <c r="A74" s="89" t="s">
        <v>206</v>
      </c>
      <c r="B74" s="80" t="s">
        <v>170</v>
      </c>
      <c r="C74" s="80" t="s">
        <v>205</v>
      </c>
      <c r="D74" s="80" t="s">
        <v>183</v>
      </c>
      <c r="E74" s="80"/>
      <c r="F74" s="80"/>
      <c r="G74" s="81">
        <f>G76</f>
        <v>357700</v>
      </c>
      <c r="H74" s="81">
        <f>H76</f>
        <v>357700</v>
      </c>
      <c r="I74" s="65"/>
      <c r="J74" s="11"/>
      <c r="K74" s="11"/>
      <c r="L74" s="11"/>
    </row>
    <row r="75" spans="1:12" ht="45" x14ac:dyDescent="0.2">
      <c r="A75" s="88" t="s">
        <v>11</v>
      </c>
      <c r="B75" s="80" t="s">
        <v>170</v>
      </c>
      <c r="C75" s="80" t="s">
        <v>205</v>
      </c>
      <c r="D75" s="80" t="s">
        <v>183</v>
      </c>
      <c r="E75" s="80" t="s">
        <v>27</v>
      </c>
      <c r="F75" s="80"/>
      <c r="G75" s="81">
        <f>G76</f>
        <v>357700</v>
      </c>
      <c r="H75" s="81">
        <f>H76</f>
        <v>357700</v>
      </c>
      <c r="I75" s="65"/>
      <c r="J75" s="11"/>
      <c r="K75" s="11"/>
      <c r="L75" s="11"/>
    </row>
    <row r="76" spans="1:12" ht="18" customHeight="1" x14ac:dyDescent="0.2">
      <c r="A76" s="89" t="s">
        <v>178</v>
      </c>
      <c r="B76" s="80" t="s">
        <v>170</v>
      </c>
      <c r="C76" s="80" t="s">
        <v>205</v>
      </c>
      <c r="D76" s="80" t="s">
        <v>183</v>
      </c>
      <c r="E76" s="80" t="s">
        <v>35</v>
      </c>
      <c r="F76" s="80"/>
      <c r="G76" s="81">
        <f>SUM(G77:G79)</f>
        <v>357700</v>
      </c>
      <c r="H76" s="81">
        <f>SUM(H77:H79)</f>
        <v>357700</v>
      </c>
      <c r="I76" s="65"/>
      <c r="J76" s="11"/>
      <c r="K76" s="11"/>
      <c r="L76" s="11"/>
    </row>
    <row r="77" spans="1:12" ht="15.75" customHeight="1" x14ac:dyDescent="0.2">
      <c r="A77" s="96" t="s">
        <v>130</v>
      </c>
      <c r="B77" s="80" t="s">
        <v>170</v>
      </c>
      <c r="C77" s="80" t="s">
        <v>190</v>
      </c>
      <c r="D77" s="80" t="s">
        <v>183</v>
      </c>
      <c r="E77" s="80" t="s">
        <v>35</v>
      </c>
      <c r="F77" s="80" t="s">
        <v>188</v>
      </c>
      <c r="G77" s="81">
        <v>233000</v>
      </c>
      <c r="H77" s="81">
        <v>233000</v>
      </c>
      <c r="I77" s="65"/>
      <c r="J77" s="11"/>
      <c r="K77" s="11"/>
      <c r="L77" s="11"/>
    </row>
    <row r="78" spans="1:12" ht="22.5" x14ac:dyDescent="0.2">
      <c r="A78" s="96" t="s">
        <v>132</v>
      </c>
      <c r="B78" s="80" t="s">
        <v>170</v>
      </c>
      <c r="C78" s="80" t="s">
        <v>190</v>
      </c>
      <c r="D78" s="80" t="s">
        <v>183</v>
      </c>
      <c r="E78" s="80" t="s">
        <v>35</v>
      </c>
      <c r="F78" s="80" t="s">
        <v>131</v>
      </c>
      <c r="G78" s="81">
        <v>75000</v>
      </c>
      <c r="H78" s="81">
        <v>75000</v>
      </c>
      <c r="I78" s="65"/>
      <c r="J78" s="11"/>
      <c r="K78" s="11"/>
      <c r="L78" s="11"/>
    </row>
    <row r="79" spans="1:12" x14ac:dyDescent="0.2">
      <c r="A79" s="82" t="s">
        <v>346</v>
      </c>
      <c r="B79" s="80" t="s">
        <v>170</v>
      </c>
      <c r="C79" s="80" t="s">
        <v>190</v>
      </c>
      <c r="D79" s="80" t="s">
        <v>183</v>
      </c>
      <c r="E79" s="80" t="s">
        <v>35</v>
      </c>
      <c r="F79" s="80" t="s">
        <v>193</v>
      </c>
      <c r="G79" s="81">
        <v>49700</v>
      </c>
      <c r="H79" s="81">
        <v>49700</v>
      </c>
      <c r="I79" s="65"/>
      <c r="J79" s="11"/>
      <c r="K79" s="11"/>
      <c r="L79" s="11"/>
    </row>
    <row r="80" spans="1:12" x14ac:dyDescent="0.2">
      <c r="A80" s="82" t="s">
        <v>208</v>
      </c>
      <c r="B80" s="80" t="s">
        <v>170</v>
      </c>
      <c r="C80" s="80" t="s">
        <v>190</v>
      </c>
      <c r="D80" s="80" t="s">
        <v>207</v>
      </c>
      <c r="E80" s="80"/>
      <c r="F80" s="80"/>
      <c r="G80" s="81">
        <f>G84+G81</f>
        <v>204200</v>
      </c>
      <c r="H80" s="81">
        <f>H84+H81</f>
        <v>204200</v>
      </c>
      <c r="I80" s="65"/>
      <c r="J80" s="11"/>
      <c r="K80" s="11"/>
      <c r="L80" s="11"/>
    </row>
    <row r="81" spans="1:12" ht="33.75" x14ac:dyDescent="0.2">
      <c r="A81" s="82" t="s">
        <v>6</v>
      </c>
      <c r="B81" s="80" t="s">
        <v>170</v>
      </c>
      <c r="C81" s="80" t="s">
        <v>205</v>
      </c>
      <c r="D81" s="80" t="s">
        <v>207</v>
      </c>
      <c r="E81" s="80" t="s">
        <v>8</v>
      </c>
      <c r="F81" s="80"/>
      <c r="G81" s="81">
        <f>G82</f>
        <v>105000</v>
      </c>
      <c r="H81" s="81">
        <f>H82</f>
        <v>105000</v>
      </c>
      <c r="I81" s="65"/>
      <c r="J81" s="11"/>
      <c r="K81" s="11"/>
      <c r="L81" s="11"/>
    </row>
    <row r="82" spans="1:12" ht="22.5" x14ac:dyDescent="0.2">
      <c r="A82" s="82" t="s">
        <v>329</v>
      </c>
      <c r="B82" s="80" t="s">
        <v>170</v>
      </c>
      <c r="C82" s="80" t="s">
        <v>190</v>
      </c>
      <c r="D82" s="80" t="s">
        <v>207</v>
      </c>
      <c r="E82" s="80" t="s">
        <v>328</v>
      </c>
      <c r="F82" s="80"/>
      <c r="G82" s="81">
        <f>G83</f>
        <v>105000</v>
      </c>
      <c r="H82" s="81">
        <f>H83</f>
        <v>105000</v>
      </c>
      <c r="I82" s="65"/>
      <c r="J82" s="11"/>
      <c r="K82" s="11"/>
      <c r="L82" s="11"/>
    </row>
    <row r="83" spans="1:12" ht="15.75" customHeight="1" x14ac:dyDescent="0.2">
      <c r="A83" s="82" t="s">
        <v>346</v>
      </c>
      <c r="B83" s="80" t="s">
        <v>170</v>
      </c>
      <c r="C83" s="80" t="s">
        <v>190</v>
      </c>
      <c r="D83" s="80" t="s">
        <v>207</v>
      </c>
      <c r="E83" s="80" t="s">
        <v>328</v>
      </c>
      <c r="F83" s="80" t="s">
        <v>193</v>
      </c>
      <c r="G83" s="81">
        <v>105000</v>
      </c>
      <c r="H83" s="81">
        <v>105000</v>
      </c>
      <c r="I83" s="65"/>
      <c r="J83" s="11"/>
      <c r="K83" s="11"/>
      <c r="L83" s="11"/>
    </row>
    <row r="84" spans="1:12" ht="33.75" x14ac:dyDescent="0.2">
      <c r="A84" s="82" t="s">
        <v>276</v>
      </c>
      <c r="B84" s="80" t="s">
        <v>170</v>
      </c>
      <c r="C84" s="80" t="s">
        <v>190</v>
      </c>
      <c r="D84" s="80" t="s">
        <v>207</v>
      </c>
      <c r="E84" s="80" t="s">
        <v>36</v>
      </c>
      <c r="F84" s="80"/>
      <c r="G84" s="81">
        <f>G85</f>
        <v>99200</v>
      </c>
      <c r="H84" s="81">
        <f>H85</f>
        <v>99200</v>
      </c>
      <c r="I84" s="65"/>
      <c r="J84" s="11"/>
      <c r="K84" s="11"/>
      <c r="L84" s="11"/>
    </row>
    <row r="85" spans="1:12" ht="14.25" customHeight="1" x14ac:dyDescent="0.2">
      <c r="A85" s="82" t="s">
        <v>346</v>
      </c>
      <c r="B85" s="80" t="s">
        <v>170</v>
      </c>
      <c r="C85" s="80" t="s">
        <v>190</v>
      </c>
      <c r="D85" s="80" t="s">
        <v>207</v>
      </c>
      <c r="E85" s="80" t="s">
        <v>36</v>
      </c>
      <c r="F85" s="80" t="s">
        <v>193</v>
      </c>
      <c r="G85" s="81">
        <v>99200</v>
      </c>
      <c r="H85" s="81">
        <v>99200</v>
      </c>
      <c r="I85" s="65"/>
      <c r="J85" s="11"/>
      <c r="K85" s="11"/>
      <c r="L85" s="11"/>
    </row>
    <row r="86" spans="1:12" ht="14.25" customHeight="1" x14ac:dyDescent="0.2">
      <c r="A86" s="82" t="s">
        <v>260</v>
      </c>
      <c r="B86" s="80" t="s">
        <v>170</v>
      </c>
      <c r="C86" s="80" t="s">
        <v>190</v>
      </c>
      <c r="D86" s="80" t="s">
        <v>209</v>
      </c>
      <c r="E86" s="80"/>
      <c r="F86" s="80"/>
      <c r="G86" s="81">
        <f>G87+G89</f>
        <v>25100000</v>
      </c>
      <c r="H86" s="81">
        <f>H87+H89</f>
        <v>26600000</v>
      </c>
      <c r="I86" s="65"/>
      <c r="J86" s="11"/>
      <c r="K86" s="11"/>
      <c r="L86" s="11"/>
    </row>
    <row r="87" spans="1:12" ht="33.75" x14ac:dyDescent="0.2">
      <c r="A87" s="82" t="s">
        <v>290</v>
      </c>
      <c r="B87" s="80" t="s">
        <v>170</v>
      </c>
      <c r="C87" s="80" t="s">
        <v>190</v>
      </c>
      <c r="D87" s="80" t="s">
        <v>209</v>
      </c>
      <c r="E87" s="80" t="s">
        <v>119</v>
      </c>
      <c r="F87" s="80"/>
      <c r="G87" s="81">
        <f>G88</f>
        <v>23000000</v>
      </c>
      <c r="H87" s="81">
        <f>H88</f>
        <v>24000000</v>
      </c>
      <c r="I87" s="65"/>
      <c r="J87" s="11"/>
      <c r="K87" s="11"/>
      <c r="L87" s="11"/>
    </row>
    <row r="88" spans="1:12" x14ac:dyDescent="0.2">
      <c r="A88" s="89" t="s">
        <v>288</v>
      </c>
      <c r="B88" s="80" t="s">
        <v>170</v>
      </c>
      <c r="C88" s="80" t="s">
        <v>190</v>
      </c>
      <c r="D88" s="80" t="s">
        <v>209</v>
      </c>
      <c r="E88" s="80" t="s">
        <v>119</v>
      </c>
      <c r="F88" s="80" t="s">
        <v>287</v>
      </c>
      <c r="G88" s="81">
        <v>23000000</v>
      </c>
      <c r="H88" s="81">
        <v>24000000</v>
      </c>
      <c r="I88" s="65"/>
      <c r="J88" s="11"/>
      <c r="K88" s="11"/>
      <c r="L88" s="11"/>
    </row>
    <row r="89" spans="1:12" ht="22.5" x14ac:dyDescent="0.2">
      <c r="A89" s="83" t="s">
        <v>142</v>
      </c>
      <c r="B89" s="80" t="s">
        <v>170</v>
      </c>
      <c r="C89" s="80" t="s">
        <v>190</v>
      </c>
      <c r="D89" s="80" t="s">
        <v>209</v>
      </c>
      <c r="E89" s="80" t="s">
        <v>46</v>
      </c>
      <c r="F89" s="80"/>
      <c r="G89" s="81">
        <f>G91</f>
        <v>2100000</v>
      </c>
      <c r="H89" s="81">
        <f>H91</f>
        <v>2600000</v>
      </c>
      <c r="I89" s="65"/>
      <c r="J89" s="11"/>
      <c r="K89" s="11"/>
      <c r="L89" s="11"/>
    </row>
    <row r="90" spans="1:12" ht="23.25" thickBot="1" x14ac:dyDescent="0.25">
      <c r="A90" s="126" t="s">
        <v>140</v>
      </c>
      <c r="B90" s="80" t="s">
        <v>170</v>
      </c>
      <c r="C90" s="80" t="s">
        <v>190</v>
      </c>
      <c r="D90" s="80" t="s">
        <v>209</v>
      </c>
      <c r="E90" s="80" t="s">
        <v>139</v>
      </c>
      <c r="F90" s="80"/>
      <c r="G90" s="81">
        <f>G91</f>
        <v>2100000</v>
      </c>
      <c r="H90" s="81">
        <f>H91</f>
        <v>2600000</v>
      </c>
      <c r="I90" s="65"/>
      <c r="J90" s="11"/>
      <c r="K90" s="11"/>
      <c r="L90" s="11"/>
    </row>
    <row r="91" spans="1:12" ht="22.5" x14ac:dyDescent="0.2">
      <c r="A91" s="89" t="s">
        <v>256</v>
      </c>
      <c r="B91" s="80" t="s">
        <v>170</v>
      </c>
      <c r="C91" s="80" t="s">
        <v>190</v>
      </c>
      <c r="D91" s="80" t="s">
        <v>209</v>
      </c>
      <c r="E91" s="80" t="s">
        <v>139</v>
      </c>
      <c r="F91" s="80" t="s">
        <v>255</v>
      </c>
      <c r="G91" s="81">
        <v>2100000</v>
      </c>
      <c r="H91" s="81">
        <v>2600000</v>
      </c>
      <c r="I91" s="65"/>
      <c r="J91" s="11"/>
      <c r="K91" s="11"/>
      <c r="L91" s="11"/>
    </row>
    <row r="92" spans="1:12" x14ac:dyDescent="0.2">
      <c r="A92" s="89" t="s">
        <v>220</v>
      </c>
      <c r="B92" s="80" t="s">
        <v>170</v>
      </c>
      <c r="C92" s="80" t="s">
        <v>190</v>
      </c>
      <c r="D92" s="80" t="s">
        <v>210</v>
      </c>
      <c r="E92" s="80"/>
      <c r="F92" s="80"/>
      <c r="G92" s="81">
        <f>G93</f>
        <v>100000</v>
      </c>
      <c r="H92" s="81">
        <f>H93</f>
        <v>100000</v>
      </c>
      <c r="I92" s="65"/>
      <c r="J92" s="11"/>
      <c r="K92" s="11"/>
      <c r="L92" s="11"/>
    </row>
    <row r="93" spans="1:12" ht="22.5" x14ac:dyDescent="0.2">
      <c r="A93" s="89" t="s">
        <v>297</v>
      </c>
      <c r="B93" s="80" t="s">
        <v>170</v>
      </c>
      <c r="C93" s="80" t="s">
        <v>190</v>
      </c>
      <c r="D93" s="80" t="s">
        <v>210</v>
      </c>
      <c r="E93" s="80" t="s">
        <v>40</v>
      </c>
      <c r="F93" s="80"/>
      <c r="G93" s="81">
        <f>G95</f>
        <v>100000</v>
      </c>
      <c r="H93" s="81">
        <f>H95</f>
        <v>100000</v>
      </c>
      <c r="I93" s="65"/>
      <c r="J93" s="11"/>
      <c r="K93" s="11"/>
      <c r="L93" s="11"/>
    </row>
    <row r="94" spans="1:12" x14ac:dyDescent="0.2">
      <c r="A94" s="89" t="s">
        <v>48</v>
      </c>
      <c r="B94" s="80" t="s">
        <v>170</v>
      </c>
      <c r="C94" s="80" t="s">
        <v>190</v>
      </c>
      <c r="D94" s="80" t="s">
        <v>210</v>
      </c>
      <c r="E94" s="80" t="s">
        <v>47</v>
      </c>
      <c r="F94" s="80"/>
      <c r="G94" s="81">
        <f>G95</f>
        <v>100000</v>
      </c>
      <c r="H94" s="81">
        <f>H95</f>
        <v>100000</v>
      </c>
      <c r="I94" s="65"/>
      <c r="J94" s="11"/>
      <c r="K94" s="11"/>
      <c r="L94" s="11"/>
    </row>
    <row r="95" spans="1:12" ht="22.5" x14ac:dyDescent="0.2">
      <c r="A95" s="92" t="s">
        <v>261</v>
      </c>
      <c r="B95" s="80" t="s">
        <v>170</v>
      </c>
      <c r="C95" s="80" t="s">
        <v>190</v>
      </c>
      <c r="D95" s="80" t="s">
        <v>210</v>
      </c>
      <c r="E95" s="80" t="s">
        <v>47</v>
      </c>
      <c r="F95" s="80" t="s">
        <v>457</v>
      </c>
      <c r="G95" s="81">
        <v>100000</v>
      </c>
      <c r="H95" s="81">
        <v>100000</v>
      </c>
      <c r="I95" s="65"/>
      <c r="J95" s="11"/>
      <c r="K95" s="11"/>
      <c r="L95" s="11"/>
    </row>
    <row r="96" spans="1:12" x14ac:dyDescent="0.2">
      <c r="A96" s="89" t="s">
        <v>212</v>
      </c>
      <c r="B96" s="80" t="s">
        <v>170</v>
      </c>
      <c r="C96" s="80" t="s">
        <v>207</v>
      </c>
      <c r="D96" s="80" t="s">
        <v>184</v>
      </c>
      <c r="E96" s="80"/>
      <c r="F96" s="80"/>
      <c r="G96" s="81">
        <f>G97+G100+G103</f>
        <v>24450000</v>
      </c>
      <c r="H96" s="81">
        <f>H97+H100+H103</f>
        <v>26800000</v>
      </c>
      <c r="I96" s="65"/>
      <c r="J96" s="11"/>
      <c r="K96" s="11"/>
      <c r="L96" s="11"/>
    </row>
    <row r="97" spans="1:17" x14ac:dyDescent="0.2">
      <c r="A97" s="89" t="s">
        <v>279</v>
      </c>
      <c r="B97" s="80" t="s">
        <v>170</v>
      </c>
      <c r="C97" s="80" t="s">
        <v>207</v>
      </c>
      <c r="D97" s="80" t="s">
        <v>183</v>
      </c>
      <c r="E97" s="80"/>
      <c r="F97" s="80"/>
      <c r="G97" s="81">
        <f>G98</f>
        <v>500000</v>
      </c>
      <c r="H97" s="81">
        <f>H98</f>
        <v>550000</v>
      </c>
      <c r="I97" s="65"/>
      <c r="J97" s="11"/>
      <c r="K97" s="11"/>
      <c r="L97" s="11"/>
    </row>
    <row r="98" spans="1:17" ht="43.5" customHeight="1" x14ac:dyDescent="0.2">
      <c r="A98" s="91" t="s">
        <v>291</v>
      </c>
      <c r="B98" s="80" t="s">
        <v>170</v>
      </c>
      <c r="C98" s="80" t="s">
        <v>207</v>
      </c>
      <c r="D98" s="80" t="s">
        <v>183</v>
      </c>
      <c r="E98" s="80" t="s">
        <v>120</v>
      </c>
      <c r="F98" s="80"/>
      <c r="G98" s="81">
        <f>G99</f>
        <v>500000</v>
      </c>
      <c r="H98" s="81">
        <f>H99</f>
        <v>550000</v>
      </c>
      <c r="I98" s="65"/>
      <c r="J98" s="11"/>
      <c r="K98" s="11"/>
      <c r="L98" s="11"/>
    </row>
    <row r="99" spans="1:17" x14ac:dyDescent="0.2">
      <c r="A99" s="89" t="s">
        <v>288</v>
      </c>
      <c r="B99" s="80" t="s">
        <v>170</v>
      </c>
      <c r="C99" s="80" t="s">
        <v>207</v>
      </c>
      <c r="D99" s="80" t="s">
        <v>183</v>
      </c>
      <c r="E99" s="80" t="s">
        <v>120</v>
      </c>
      <c r="F99" s="80" t="s">
        <v>287</v>
      </c>
      <c r="G99" s="81">
        <v>500000</v>
      </c>
      <c r="H99" s="81">
        <v>550000</v>
      </c>
      <c r="I99" s="65"/>
      <c r="J99" s="11"/>
      <c r="K99" s="11"/>
      <c r="L99" s="11"/>
    </row>
    <row r="100" spans="1:17" x14ac:dyDescent="0.2">
      <c r="A100" s="89" t="s">
        <v>269</v>
      </c>
      <c r="B100" s="80" t="s">
        <v>170</v>
      </c>
      <c r="C100" s="80" t="s">
        <v>207</v>
      </c>
      <c r="D100" s="80" t="s">
        <v>186</v>
      </c>
      <c r="E100" s="80"/>
      <c r="F100" s="80"/>
      <c r="G100" s="81">
        <f>G101</f>
        <v>13200000</v>
      </c>
      <c r="H100" s="81">
        <f>H101</f>
        <v>15500000</v>
      </c>
      <c r="I100" s="65"/>
      <c r="J100" s="11"/>
      <c r="K100" s="11"/>
      <c r="L100" s="11"/>
    </row>
    <row r="101" spans="1:17" ht="45" x14ac:dyDescent="0.2">
      <c r="A101" s="91" t="s">
        <v>295</v>
      </c>
      <c r="B101" s="93" t="s">
        <v>170</v>
      </c>
      <c r="C101" s="93" t="s">
        <v>207</v>
      </c>
      <c r="D101" s="93" t="s">
        <v>186</v>
      </c>
      <c r="E101" s="80" t="s">
        <v>121</v>
      </c>
      <c r="F101" s="93"/>
      <c r="G101" s="94">
        <f>G102</f>
        <v>13200000</v>
      </c>
      <c r="H101" s="94">
        <f>H102</f>
        <v>15500000</v>
      </c>
      <c r="I101" s="65"/>
      <c r="J101" s="11"/>
      <c r="K101" s="11"/>
      <c r="L101" s="11"/>
    </row>
    <row r="102" spans="1:17" x14ac:dyDescent="0.2">
      <c r="A102" s="89" t="s">
        <v>288</v>
      </c>
      <c r="B102" s="93" t="s">
        <v>170</v>
      </c>
      <c r="C102" s="93" t="s">
        <v>207</v>
      </c>
      <c r="D102" s="93" t="s">
        <v>186</v>
      </c>
      <c r="E102" s="80" t="s">
        <v>121</v>
      </c>
      <c r="F102" s="93" t="s">
        <v>287</v>
      </c>
      <c r="G102" s="94">
        <v>13200000</v>
      </c>
      <c r="H102" s="94">
        <v>15500000</v>
      </c>
      <c r="I102" s="65"/>
      <c r="J102" s="11"/>
      <c r="K102" s="11"/>
      <c r="L102" s="11"/>
    </row>
    <row r="103" spans="1:17" x14ac:dyDescent="0.2">
      <c r="A103" s="82" t="s">
        <v>286</v>
      </c>
      <c r="B103" s="80" t="s">
        <v>170</v>
      </c>
      <c r="C103" s="80" t="s">
        <v>207</v>
      </c>
      <c r="D103" s="80" t="s">
        <v>198</v>
      </c>
      <c r="E103" s="80"/>
      <c r="F103" s="80"/>
      <c r="G103" s="81">
        <f>G104+G106</f>
        <v>10750000</v>
      </c>
      <c r="H103" s="81">
        <f>H104+H106</f>
        <v>10750000</v>
      </c>
      <c r="I103" s="65"/>
      <c r="J103" s="11"/>
      <c r="K103" s="11"/>
      <c r="L103" s="11"/>
    </row>
    <row r="104" spans="1:17" ht="22.5" x14ac:dyDescent="0.2">
      <c r="A104" s="82" t="s">
        <v>293</v>
      </c>
      <c r="B104" s="80" t="s">
        <v>170</v>
      </c>
      <c r="C104" s="80" t="s">
        <v>207</v>
      </c>
      <c r="D104" s="80" t="s">
        <v>198</v>
      </c>
      <c r="E104" s="80" t="s">
        <v>122</v>
      </c>
      <c r="F104" s="80"/>
      <c r="G104" s="81">
        <f>G105</f>
        <v>10000000</v>
      </c>
      <c r="H104" s="81">
        <f>H105</f>
        <v>10000000</v>
      </c>
      <c r="I104" s="65"/>
      <c r="J104" s="11"/>
      <c r="K104" s="11"/>
      <c r="L104" s="11"/>
    </row>
    <row r="105" spans="1:17" x14ac:dyDescent="0.2">
      <c r="A105" s="89" t="s">
        <v>288</v>
      </c>
      <c r="B105" s="80" t="s">
        <v>170</v>
      </c>
      <c r="C105" s="80" t="s">
        <v>207</v>
      </c>
      <c r="D105" s="80" t="s">
        <v>198</v>
      </c>
      <c r="E105" s="80" t="s">
        <v>122</v>
      </c>
      <c r="F105" s="80" t="s">
        <v>287</v>
      </c>
      <c r="G105" s="81">
        <v>10000000</v>
      </c>
      <c r="H105" s="81">
        <v>10000000</v>
      </c>
      <c r="I105" s="65"/>
      <c r="J105" s="11"/>
      <c r="K105" s="11"/>
      <c r="L105" s="11"/>
    </row>
    <row r="106" spans="1:17" ht="22.5" x14ac:dyDescent="0.2">
      <c r="A106" s="82" t="s">
        <v>292</v>
      </c>
      <c r="B106" s="80" t="s">
        <v>170</v>
      </c>
      <c r="C106" s="80" t="s">
        <v>207</v>
      </c>
      <c r="D106" s="80" t="s">
        <v>198</v>
      </c>
      <c r="E106" s="80" t="s">
        <v>123</v>
      </c>
      <c r="F106" s="80"/>
      <c r="G106" s="81">
        <f>G107</f>
        <v>750000</v>
      </c>
      <c r="H106" s="81">
        <f>H107</f>
        <v>750000</v>
      </c>
      <c r="I106" s="65"/>
      <c r="J106" s="11"/>
      <c r="K106" s="11"/>
      <c r="L106" s="11"/>
    </row>
    <row r="107" spans="1:17" x14ac:dyDescent="0.2">
      <c r="A107" s="89" t="s">
        <v>288</v>
      </c>
      <c r="B107" s="80" t="s">
        <v>170</v>
      </c>
      <c r="C107" s="80" t="s">
        <v>207</v>
      </c>
      <c r="D107" s="80" t="s">
        <v>198</v>
      </c>
      <c r="E107" s="80" t="s">
        <v>123</v>
      </c>
      <c r="F107" s="80" t="s">
        <v>287</v>
      </c>
      <c r="G107" s="81">
        <v>750000</v>
      </c>
      <c r="H107" s="81">
        <v>750000</v>
      </c>
      <c r="I107" s="65"/>
      <c r="J107" s="11"/>
      <c r="K107" s="11"/>
      <c r="L107" s="11"/>
    </row>
    <row r="108" spans="1:17" x14ac:dyDescent="0.2">
      <c r="A108" s="89" t="s">
        <v>214</v>
      </c>
      <c r="B108" s="80" t="s">
        <v>170</v>
      </c>
      <c r="C108" s="80" t="s">
        <v>213</v>
      </c>
      <c r="D108" s="80" t="s">
        <v>207</v>
      </c>
      <c r="E108" s="80"/>
      <c r="F108" s="80"/>
      <c r="G108" s="81">
        <f>G109</f>
        <v>100000</v>
      </c>
      <c r="H108" s="81">
        <f>H109</f>
        <v>100000</v>
      </c>
      <c r="I108" s="132"/>
      <c r="J108" s="129"/>
      <c r="K108" s="129"/>
      <c r="L108" s="129"/>
      <c r="M108" s="133"/>
      <c r="N108" s="133"/>
      <c r="O108" s="23"/>
      <c r="P108" s="133"/>
      <c r="Q108" s="133"/>
    </row>
    <row r="109" spans="1:17" x14ac:dyDescent="0.2">
      <c r="A109" s="89" t="s">
        <v>156</v>
      </c>
      <c r="B109" s="80" t="s">
        <v>170</v>
      </c>
      <c r="C109" s="80" t="s">
        <v>213</v>
      </c>
      <c r="D109" s="80" t="s">
        <v>207</v>
      </c>
      <c r="E109" s="80" t="s">
        <v>107</v>
      </c>
      <c r="F109" s="80"/>
      <c r="G109" s="81">
        <f>G110</f>
        <v>100000</v>
      </c>
      <c r="H109" s="81">
        <f>H110</f>
        <v>100000</v>
      </c>
      <c r="I109" s="132"/>
      <c r="J109" s="129"/>
      <c r="K109" s="129"/>
      <c r="L109" s="129"/>
      <c r="M109" s="133"/>
      <c r="N109" s="133"/>
      <c r="O109" s="23"/>
      <c r="P109" s="133"/>
      <c r="Q109" s="133"/>
    </row>
    <row r="110" spans="1:17" x14ac:dyDescent="0.2">
      <c r="A110" s="82" t="s">
        <v>346</v>
      </c>
      <c r="B110" s="80" t="s">
        <v>170</v>
      </c>
      <c r="C110" s="80" t="s">
        <v>213</v>
      </c>
      <c r="D110" s="80" t="s">
        <v>207</v>
      </c>
      <c r="E110" s="80" t="s">
        <v>107</v>
      </c>
      <c r="F110" s="80" t="s">
        <v>193</v>
      </c>
      <c r="G110" s="81">
        <v>100000</v>
      </c>
      <c r="H110" s="81">
        <v>100000</v>
      </c>
      <c r="I110" s="132"/>
      <c r="J110" s="129"/>
      <c r="K110" s="129"/>
      <c r="L110" s="129"/>
      <c r="M110" s="133"/>
      <c r="N110" s="133"/>
      <c r="O110" s="23"/>
      <c r="P110" s="133"/>
      <c r="Q110" s="133"/>
    </row>
    <row r="111" spans="1:17" ht="22.5" x14ac:dyDescent="0.2">
      <c r="A111" s="90" t="s">
        <v>309</v>
      </c>
      <c r="B111" s="80" t="s">
        <v>170</v>
      </c>
      <c r="C111" s="80" t="s">
        <v>221</v>
      </c>
      <c r="D111" s="80" t="s">
        <v>198</v>
      </c>
      <c r="E111" s="80" t="s">
        <v>39</v>
      </c>
      <c r="F111" s="80"/>
      <c r="G111" s="81">
        <f>G114</f>
        <v>2000000</v>
      </c>
      <c r="H111" s="81">
        <f>H114</f>
        <v>2050000</v>
      </c>
      <c r="I111" s="69"/>
      <c r="J111" s="26"/>
      <c r="K111" s="26"/>
      <c r="L111" s="26"/>
      <c r="M111" s="23"/>
      <c r="N111" s="23"/>
      <c r="O111" s="23"/>
      <c r="P111" s="23"/>
      <c r="Q111" s="23"/>
    </row>
    <row r="112" spans="1:17" ht="22.5" x14ac:dyDescent="0.2">
      <c r="A112" s="95" t="s">
        <v>127</v>
      </c>
      <c r="B112" s="80" t="s">
        <v>170</v>
      </c>
      <c r="C112" s="80" t="s">
        <v>221</v>
      </c>
      <c r="D112" s="80" t="s">
        <v>198</v>
      </c>
      <c r="E112" s="80" t="s">
        <v>126</v>
      </c>
      <c r="F112" s="80"/>
      <c r="G112" s="81">
        <f>G113</f>
        <v>2000000</v>
      </c>
      <c r="H112" s="81">
        <f>H113</f>
        <v>2050000</v>
      </c>
      <c r="I112" s="69"/>
      <c r="J112" s="26"/>
      <c r="K112" s="26"/>
      <c r="L112" s="26"/>
      <c r="M112" s="23"/>
      <c r="N112" s="23"/>
      <c r="O112" s="23"/>
      <c r="P112" s="23"/>
      <c r="Q112" s="23"/>
    </row>
    <row r="113" spans="1:17" ht="24" customHeight="1" thickBot="1" x14ac:dyDescent="0.25">
      <c r="A113" s="126" t="s">
        <v>108</v>
      </c>
      <c r="B113" s="80" t="s">
        <v>170</v>
      </c>
      <c r="C113" s="80" t="s">
        <v>221</v>
      </c>
      <c r="D113" s="80" t="s">
        <v>198</v>
      </c>
      <c r="E113" s="80" t="s">
        <v>136</v>
      </c>
      <c r="F113" s="80"/>
      <c r="G113" s="81">
        <f>G114</f>
        <v>2000000</v>
      </c>
      <c r="H113" s="81">
        <f>H114</f>
        <v>2050000</v>
      </c>
      <c r="I113" s="69"/>
      <c r="J113" s="26"/>
      <c r="K113" s="26"/>
      <c r="L113" s="26"/>
      <c r="M113" s="23"/>
      <c r="N113" s="23"/>
      <c r="O113" s="23"/>
      <c r="P113" s="23"/>
      <c r="Q113" s="23"/>
    </row>
    <row r="114" spans="1:17" x14ac:dyDescent="0.2">
      <c r="A114" s="97" t="s">
        <v>225</v>
      </c>
      <c r="B114" s="80" t="s">
        <v>170</v>
      </c>
      <c r="C114" s="80" t="s">
        <v>221</v>
      </c>
      <c r="D114" s="80" t="s">
        <v>198</v>
      </c>
      <c r="E114" s="80" t="s">
        <v>136</v>
      </c>
      <c r="F114" s="80" t="s">
        <v>224</v>
      </c>
      <c r="G114" s="81">
        <v>2000000</v>
      </c>
      <c r="H114" s="81">
        <v>2050000</v>
      </c>
      <c r="I114" s="69"/>
      <c r="J114" s="26"/>
      <c r="K114" s="26"/>
      <c r="L114" s="26"/>
      <c r="M114" s="23"/>
      <c r="N114" s="23"/>
      <c r="O114" s="23"/>
      <c r="P114" s="23"/>
      <c r="Q114" s="23"/>
    </row>
    <row r="115" spans="1:17" x14ac:dyDescent="0.2">
      <c r="A115" s="89" t="s">
        <v>216</v>
      </c>
      <c r="B115" s="80" t="s">
        <v>170</v>
      </c>
      <c r="C115" s="80" t="s">
        <v>215</v>
      </c>
      <c r="D115" s="80" t="s">
        <v>186</v>
      </c>
      <c r="E115" s="80"/>
      <c r="F115" s="80"/>
      <c r="G115" s="81">
        <f>G117</f>
        <v>650000</v>
      </c>
      <c r="H115" s="81">
        <f>H117</f>
        <v>700000</v>
      </c>
      <c r="I115" s="127"/>
      <c r="J115" s="128"/>
      <c r="K115" s="134"/>
      <c r="L115" s="134"/>
      <c r="M115" s="135"/>
      <c r="N115" s="135"/>
      <c r="O115" s="136"/>
      <c r="P115" s="135"/>
      <c r="Q115" s="135"/>
    </row>
    <row r="116" spans="1:17" ht="22.5" x14ac:dyDescent="0.2">
      <c r="A116" s="90" t="s">
        <v>312</v>
      </c>
      <c r="B116" s="80" t="s">
        <v>170</v>
      </c>
      <c r="C116" s="80" t="s">
        <v>215</v>
      </c>
      <c r="D116" s="80" t="s">
        <v>186</v>
      </c>
      <c r="E116" s="80" t="s">
        <v>42</v>
      </c>
      <c r="F116" s="80"/>
      <c r="G116" s="81">
        <f>G117</f>
        <v>650000</v>
      </c>
      <c r="H116" s="81">
        <f>H117</f>
        <v>700000</v>
      </c>
      <c r="I116" s="127"/>
      <c r="J116" s="128"/>
      <c r="K116" s="134"/>
      <c r="L116" s="134"/>
      <c r="M116" s="135"/>
      <c r="N116" s="135"/>
      <c r="O116" s="136"/>
      <c r="P116" s="135"/>
      <c r="Q116" s="135"/>
    </row>
    <row r="117" spans="1:17" x14ac:dyDescent="0.2">
      <c r="A117" s="82" t="s">
        <v>346</v>
      </c>
      <c r="B117" s="80" t="s">
        <v>170</v>
      </c>
      <c r="C117" s="80" t="s">
        <v>215</v>
      </c>
      <c r="D117" s="80" t="s">
        <v>186</v>
      </c>
      <c r="E117" s="80" t="s">
        <v>42</v>
      </c>
      <c r="F117" s="80" t="s">
        <v>193</v>
      </c>
      <c r="G117" s="81">
        <v>650000</v>
      </c>
      <c r="H117" s="81">
        <v>700000</v>
      </c>
      <c r="I117" s="127"/>
      <c r="J117" s="128"/>
      <c r="K117" s="134"/>
      <c r="L117" s="134"/>
      <c r="M117" s="135"/>
      <c r="N117" s="135"/>
      <c r="O117" s="136"/>
      <c r="P117" s="135"/>
      <c r="Q117" s="135"/>
    </row>
    <row r="118" spans="1:17" ht="24" x14ac:dyDescent="0.2">
      <c r="A118" s="49" t="s">
        <v>157</v>
      </c>
      <c r="B118" s="45" t="s">
        <v>168</v>
      </c>
      <c r="C118" s="50"/>
      <c r="D118" s="50"/>
      <c r="E118" s="50"/>
      <c r="F118" s="50"/>
      <c r="G118" s="51">
        <f>G119+G123+G145+G151+G158+G139+G142</f>
        <v>50260783</v>
      </c>
      <c r="H118" s="74">
        <f>H119+H123+H145+H151+H158+H139+H142</f>
        <v>51040783</v>
      </c>
      <c r="I118" s="127"/>
      <c r="J118" s="128"/>
      <c r="K118" s="134"/>
      <c r="L118" s="134"/>
      <c r="M118" s="135"/>
      <c r="N118" s="135"/>
      <c r="O118" s="136"/>
      <c r="P118" s="135"/>
      <c r="Q118" s="135"/>
    </row>
    <row r="119" spans="1:17" x14ac:dyDescent="0.2">
      <c r="A119" s="82" t="s">
        <v>185</v>
      </c>
      <c r="B119" s="80" t="s">
        <v>168</v>
      </c>
      <c r="C119" s="80" t="s">
        <v>183</v>
      </c>
      <c r="D119" s="80" t="s">
        <v>184</v>
      </c>
      <c r="E119" s="115"/>
      <c r="F119" s="115"/>
      <c r="G119" s="81">
        <f t="shared" ref="G119:H121" si="1">G120</f>
        <v>100000</v>
      </c>
      <c r="H119" s="81">
        <f t="shared" si="1"/>
        <v>100000</v>
      </c>
      <c r="I119" s="70"/>
      <c r="J119" s="25"/>
      <c r="K119" s="24"/>
      <c r="L119" s="24"/>
      <c r="M119" s="21"/>
      <c r="N119" s="21"/>
      <c r="O119" s="22"/>
      <c r="P119" s="21"/>
      <c r="Q119" s="21"/>
    </row>
    <row r="120" spans="1:17" x14ac:dyDescent="0.2">
      <c r="A120" s="89" t="s">
        <v>199</v>
      </c>
      <c r="B120" s="80" t="s">
        <v>168</v>
      </c>
      <c r="C120" s="80" t="s">
        <v>183</v>
      </c>
      <c r="D120" s="80" t="s">
        <v>197</v>
      </c>
      <c r="E120" s="115"/>
      <c r="F120" s="115"/>
      <c r="G120" s="81">
        <f t="shared" si="1"/>
        <v>100000</v>
      </c>
      <c r="H120" s="81">
        <f t="shared" si="1"/>
        <v>100000</v>
      </c>
      <c r="I120" s="70"/>
      <c r="J120" s="25"/>
      <c r="K120" s="24"/>
      <c r="L120" s="24"/>
      <c r="M120" s="21"/>
      <c r="N120" s="21"/>
      <c r="O120" s="22"/>
      <c r="P120" s="21"/>
      <c r="Q120" s="21"/>
    </row>
    <row r="121" spans="1:17" x14ac:dyDescent="0.2">
      <c r="A121" s="90" t="s">
        <v>349</v>
      </c>
      <c r="B121" s="80" t="s">
        <v>168</v>
      </c>
      <c r="C121" s="80" t="s">
        <v>183</v>
      </c>
      <c r="D121" s="80" t="s">
        <v>197</v>
      </c>
      <c r="E121" s="80" t="s">
        <v>52</v>
      </c>
      <c r="F121" s="115"/>
      <c r="G121" s="81">
        <f t="shared" si="1"/>
        <v>100000</v>
      </c>
      <c r="H121" s="81">
        <f t="shared" si="1"/>
        <v>100000</v>
      </c>
      <c r="I121" s="70"/>
      <c r="J121" s="25"/>
      <c r="K121" s="24"/>
      <c r="L121" s="24"/>
      <c r="M121" s="21"/>
      <c r="N121" s="21"/>
      <c r="O121" s="22"/>
      <c r="P121" s="21"/>
      <c r="Q121" s="21"/>
    </row>
    <row r="122" spans="1:17" x14ac:dyDescent="0.2">
      <c r="A122" s="82" t="s">
        <v>465</v>
      </c>
      <c r="B122" s="80" t="s">
        <v>168</v>
      </c>
      <c r="C122" s="80" t="s">
        <v>183</v>
      </c>
      <c r="D122" s="80" t="s">
        <v>197</v>
      </c>
      <c r="E122" s="80" t="s">
        <v>90</v>
      </c>
      <c r="F122" s="80" t="s">
        <v>195</v>
      </c>
      <c r="G122" s="81">
        <v>100000</v>
      </c>
      <c r="H122" s="81">
        <v>100000</v>
      </c>
      <c r="I122" s="70"/>
      <c r="J122" s="25"/>
      <c r="K122" s="24"/>
      <c r="L122" s="24"/>
      <c r="M122" s="21"/>
      <c r="N122" s="21"/>
      <c r="O122" s="22"/>
      <c r="P122" s="21"/>
      <c r="Q122" s="21"/>
    </row>
    <row r="123" spans="1:17" x14ac:dyDescent="0.2">
      <c r="A123" s="82" t="s">
        <v>204</v>
      </c>
      <c r="B123" s="80" t="s">
        <v>168</v>
      </c>
      <c r="C123" s="80" t="s">
        <v>190</v>
      </c>
      <c r="D123" s="80" t="s">
        <v>184</v>
      </c>
      <c r="E123" s="80"/>
      <c r="F123" s="80"/>
      <c r="G123" s="81">
        <f>G124</f>
        <v>8872783</v>
      </c>
      <c r="H123" s="81">
        <f>H124</f>
        <v>9052783</v>
      </c>
      <c r="I123" s="127"/>
      <c r="J123" s="128"/>
      <c r="K123" s="134"/>
      <c r="L123" s="134"/>
      <c r="M123" s="135"/>
      <c r="N123" s="135"/>
      <c r="O123" s="136"/>
      <c r="P123" s="135"/>
      <c r="Q123" s="135"/>
    </row>
    <row r="124" spans="1:17" x14ac:dyDescent="0.2">
      <c r="A124" s="82" t="s">
        <v>220</v>
      </c>
      <c r="B124" s="80" t="s">
        <v>168</v>
      </c>
      <c r="C124" s="80" t="s">
        <v>190</v>
      </c>
      <c r="D124" s="80" t="s">
        <v>210</v>
      </c>
      <c r="E124" s="80"/>
      <c r="F124" s="80"/>
      <c r="G124" s="81">
        <f>G125</f>
        <v>8872783</v>
      </c>
      <c r="H124" s="81">
        <f>H125</f>
        <v>9052783</v>
      </c>
      <c r="I124" s="127"/>
      <c r="J124" s="128"/>
      <c r="K124" s="134"/>
      <c r="L124" s="134"/>
      <c r="M124" s="135"/>
      <c r="N124" s="135"/>
      <c r="O124" s="136"/>
      <c r="P124" s="135"/>
      <c r="Q124" s="135"/>
    </row>
    <row r="125" spans="1:17" x14ac:dyDescent="0.2">
      <c r="A125" s="90" t="s">
        <v>349</v>
      </c>
      <c r="B125" s="80" t="s">
        <v>168</v>
      </c>
      <c r="C125" s="80" t="s">
        <v>190</v>
      </c>
      <c r="D125" s="80" t="s">
        <v>210</v>
      </c>
      <c r="E125" s="80" t="s">
        <v>23</v>
      </c>
      <c r="F125" s="80"/>
      <c r="G125" s="81">
        <f>G126+G135+G137+G132</f>
        <v>8872783</v>
      </c>
      <c r="H125" s="81">
        <f>H126+H135+H137+H132</f>
        <v>9052783</v>
      </c>
      <c r="I125" s="127"/>
      <c r="J125" s="128"/>
      <c r="K125" s="134"/>
      <c r="L125" s="134"/>
      <c r="M125" s="135"/>
      <c r="N125" s="135"/>
      <c r="O125" s="136"/>
      <c r="P125" s="135"/>
      <c r="Q125" s="135"/>
    </row>
    <row r="126" spans="1:17" x14ac:dyDescent="0.2">
      <c r="A126" s="90" t="s">
        <v>15</v>
      </c>
      <c r="B126" s="80" t="s">
        <v>168</v>
      </c>
      <c r="C126" s="80" t="s">
        <v>190</v>
      </c>
      <c r="D126" s="80" t="s">
        <v>210</v>
      </c>
      <c r="E126" s="80" t="s">
        <v>24</v>
      </c>
      <c r="F126" s="80"/>
      <c r="G126" s="81">
        <f>G127</f>
        <v>8260783</v>
      </c>
      <c r="H126" s="81">
        <f>H127</f>
        <v>8440783</v>
      </c>
      <c r="I126" s="127"/>
      <c r="J126" s="128"/>
      <c r="K126" s="134"/>
      <c r="L126" s="134"/>
      <c r="M126" s="135"/>
      <c r="N126" s="135"/>
      <c r="O126" s="136"/>
      <c r="P126" s="135"/>
      <c r="Q126" s="135"/>
    </row>
    <row r="127" spans="1:17" ht="15" customHeight="1" x14ac:dyDescent="0.2">
      <c r="A127" s="90" t="s">
        <v>89</v>
      </c>
      <c r="B127" s="80" t="s">
        <v>168</v>
      </c>
      <c r="C127" s="80" t="s">
        <v>190</v>
      </c>
      <c r="D127" s="80" t="s">
        <v>210</v>
      </c>
      <c r="E127" s="80" t="s">
        <v>25</v>
      </c>
      <c r="F127" s="80"/>
      <c r="G127" s="81">
        <f>G128+G129+G130+G131</f>
        <v>8260783</v>
      </c>
      <c r="H127" s="81">
        <f>H128+H129+H130+H131</f>
        <v>8440783</v>
      </c>
      <c r="I127" s="127"/>
      <c r="J127" s="128"/>
      <c r="K127" s="134"/>
      <c r="L127" s="134"/>
      <c r="M127" s="135"/>
      <c r="N127" s="135"/>
      <c r="O127" s="136"/>
      <c r="P127" s="135"/>
      <c r="Q127" s="135"/>
    </row>
    <row r="128" spans="1:17" x14ac:dyDescent="0.2">
      <c r="A128" s="96" t="s">
        <v>130</v>
      </c>
      <c r="B128" s="80" t="s">
        <v>168</v>
      </c>
      <c r="C128" s="80" t="s">
        <v>190</v>
      </c>
      <c r="D128" s="80" t="s">
        <v>210</v>
      </c>
      <c r="E128" s="80" t="s">
        <v>25</v>
      </c>
      <c r="F128" s="80" t="s">
        <v>188</v>
      </c>
      <c r="G128" s="81">
        <v>6035317</v>
      </c>
      <c r="H128" s="81">
        <v>6035317</v>
      </c>
      <c r="I128" s="127"/>
      <c r="J128" s="128"/>
      <c r="K128" s="134"/>
      <c r="L128" s="134"/>
      <c r="M128" s="135"/>
      <c r="N128" s="135"/>
      <c r="O128" s="136"/>
      <c r="P128" s="135"/>
      <c r="Q128" s="135"/>
    </row>
    <row r="129" spans="1:17" ht="22.5" x14ac:dyDescent="0.2">
      <c r="A129" s="82" t="s">
        <v>192</v>
      </c>
      <c r="B129" s="80" t="s">
        <v>168</v>
      </c>
      <c r="C129" s="80" t="s">
        <v>190</v>
      </c>
      <c r="D129" s="80" t="s">
        <v>210</v>
      </c>
      <c r="E129" s="80" t="s">
        <v>25</v>
      </c>
      <c r="F129" s="80" t="s">
        <v>191</v>
      </c>
      <c r="G129" s="81">
        <v>2800</v>
      </c>
      <c r="H129" s="81">
        <v>2800</v>
      </c>
      <c r="I129" s="127"/>
      <c r="J129" s="128"/>
      <c r="K129" s="134"/>
      <c r="L129" s="134"/>
      <c r="M129" s="135"/>
      <c r="N129" s="135"/>
      <c r="O129" s="136"/>
      <c r="P129" s="135"/>
      <c r="Q129" s="135"/>
    </row>
    <row r="130" spans="1:17" ht="22.5" x14ac:dyDescent="0.2">
      <c r="A130" s="96" t="s">
        <v>132</v>
      </c>
      <c r="B130" s="80" t="s">
        <v>168</v>
      </c>
      <c r="C130" s="80" t="s">
        <v>190</v>
      </c>
      <c r="D130" s="80" t="s">
        <v>210</v>
      </c>
      <c r="E130" s="80" t="s">
        <v>25</v>
      </c>
      <c r="F130" s="80" t="s">
        <v>131</v>
      </c>
      <c r="G130" s="81">
        <v>1822666</v>
      </c>
      <c r="H130" s="81">
        <v>1822666</v>
      </c>
      <c r="I130" s="127"/>
      <c r="J130" s="128"/>
      <c r="K130" s="134"/>
      <c r="L130" s="134"/>
      <c r="M130" s="135"/>
      <c r="N130" s="135"/>
      <c r="O130" s="136"/>
      <c r="P130" s="135"/>
      <c r="Q130" s="135"/>
    </row>
    <row r="131" spans="1:17" ht="15" customHeight="1" x14ac:dyDescent="0.2">
      <c r="A131" s="82" t="s">
        <v>346</v>
      </c>
      <c r="B131" s="80" t="s">
        <v>168</v>
      </c>
      <c r="C131" s="80" t="s">
        <v>190</v>
      </c>
      <c r="D131" s="80" t="s">
        <v>210</v>
      </c>
      <c r="E131" s="80" t="s">
        <v>25</v>
      </c>
      <c r="F131" s="80" t="s">
        <v>193</v>
      </c>
      <c r="G131" s="81">
        <v>400000</v>
      </c>
      <c r="H131" s="81">
        <v>580000</v>
      </c>
      <c r="I131" s="127"/>
      <c r="J131" s="128"/>
      <c r="K131" s="134"/>
      <c r="L131" s="134"/>
      <c r="M131" s="135"/>
      <c r="N131" s="135"/>
      <c r="O131" s="136"/>
      <c r="P131" s="135"/>
      <c r="Q131" s="135"/>
    </row>
    <row r="132" spans="1:17" ht="15" customHeight="1" x14ac:dyDescent="0.2">
      <c r="A132" s="82" t="s">
        <v>302</v>
      </c>
      <c r="B132" s="80" t="s">
        <v>168</v>
      </c>
      <c r="C132" s="80" t="s">
        <v>190</v>
      </c>
      <c r="D132" s="80" t="s">
        <v>210</v>
      </c>
      <c r="E132" s="80" t="s">
        <v>90</v>
      </c>
      <c r="F132" s="80"/>
      <c r="G132" s="81">
        <f>G133+G134</f>
        <v>62000</v>
      </c>
      <c r="H132" s="81">
        <f>H133+H134</f>
        <v>62000</v>
      </c>
      <c r="I132" s="127"/>
      <c r="J132" s="128"/>
      <c r="K132" s="134"/>
      <c r="L132" s="134"/>
      <c r="M132" s="135"/>
      <c r="N132" s="135"/>
      <c r="O132" s="136"/>
      <c r="P132" s="135"/>
      <c r="Q132" s="135"/>
    </row>
    <row r="133" spans="1:17" ht="15" customHeight="1" x14ac:dyDescent="0.2">
      <c r="A133" s="82" t="s">
        <v>196</v>
      </c>
      <c r="B133" s="80" t="s">
        <v>168</v>
      </c>
      <c r="C133" s="80" t="s">
        <v>190</v>
      </c>
      <c r="D133" s="80" t="s">
        <v>210</v>
      </c>
      <c r="E133" s="80" t="s">
        <v>90</v>
      </c>
      <c r="F133" s="80" t="s">
        <v>194</v>
      </c>
      <c r="G133" s="81">
        <v>7000</v>
      </c>
      <c r="H133" s="81">
        <v>7000</v>
      </c>
      <c r="I133" s="127"/>
      <c r="J133" s="128"/>
      <c r="K133" s="134"/>
      <c r="L133" s="134"/>
      <c r="M133" s="135"/>
      <c r="N133" s="135"/>
      <c r="O133" s="136"/>
      <c r="P133" s="135"/>
      <c r="Q133" s="135"/>
    </row>
    <row r="134" spans="1:17" ht="15" customHeight="1" x14ac:dyDescent="0.2">
      <c r="A134" s="82" t="s">
        <v>465</v>
      </c>
      <c r="B134" s="80" t="s">
        <v>168</v>
      </c>
      <c r="C134" s="80" t="s">
        <v>190</v>
      </c>
      <c r="D134" s="80" t="s">
        <v>210</v>
      </c>
      <c r="E134" s="80" t="s">
        <v>90</v>
      </c>
      <c r="F134" s="80" t="s">
        <v>195</v>
      </c>
      <c r="G134" s="81">
        <v>55000</v>
      </c>
      <c r="H134" s="81">
        <v>55000</v>
      </c>
      <c r="I134" s="127"/>
      <c r="J134" s="128"/>
      <c r="K134" s="134"/>
      <c r="L134" s="134"/>
      <c r="M134" s="135"/>
      <c r="N134" s="135"/>
      <c r="O134" s="136"/>
      <c r="P134" s="135"/>
      <c r="Q134" s="135"/>
    </row>
    <row r="135" spans="1:17" ht="22.5" x14ac:dyDescent="0.2">
      <c r="A135" s="82" t="s">
        <v>280</v>
      </c>
      <c r="B135" s="80" t="s">
        <v>168</v>
      </c>
      <c r="C135" s="80" t="s">
        <v>190</v>
      </c>
      <c r="D135" s="80" t="s">
        <v>210</v>
      </c>
      <c r="E135" s="80" t="s">
        <v>54</v>
      </c>
      <c r="F135" s="80"/>
      <c r="G135" s="81">
        <f>G136</f>
        <v>350000</v>
      </c>
      <c r="H135" s="81">
        <f>H136</f>
        <v>350000</v>
      </c>
      <c r="I135" s="127"/>
      <c r="J135" s="128"/>
      <c r="K135" s="134"/>
      <c r="L135" s="134"/>
      <c r="M135" s="135"/>
      <c r="N135" s="135"/>
      <c r="O135" s="136"/>
      <c r="P135" s="135"/>
      <c r="Q135" s="135"/>
    </row>
    <row r="136" spans="1:17" x14ac:dyDescent="0.2">
      <c r="A136" s="82" t="s">
        <v>346</v>
      </c>
      <c r="B136" s="80" t="s">
        <v>168</v>
      </c>
      <c r="C136" s="80" t="s">
        <v>190</v>
      </c>
      <c r="D136" s="80" t="s">
        <v>210</v>
      </c>
      <c r="E136" s="80" t="s">
        <v>54</v>
      </c>
      <c r="F136" s="80" t="s">
        <v>193</v>
      </c>
      <c r="G136" s="81">
        <v>350000</v>
      </c>
      <c r="H136" s="81">
        <v>350000</v>
      </c>
      <c r="I136" s="127"/>
      <c r="J136" s="128"/>
      <c r="K136" s="134"/>
      <c r="L136" s="134"/>
      <c r="M136" s="135"/>
      <c r="N136" s="135"/>
      <c r="O136" s="136"/>
      <c r="P136" s="135"/>
      <c r="Q136" s="135"/>
    </row>
    <row r="137" spans="1:17" x14ac:dyDescent="0.2">
      <c r="A137" s="82" t="s">
        <v>158</v>
      </c>
      <c r="B137" s="80" t="s">
        <v>168</v>
      </c>
      <c r="C137" s="80" t="s">
        <v>190</v>
      </c>
      <c r="D137" s="80" t="s">
        <v>210</v>
      </c>
      <c r="E137" s="80" t="s">
        <v>109</v>
      </c>
      <c r="F137" s="80"/>
      <c r="G137" s="81">
        <f>G138</f>
        <v>200000</v>
      </c>
      <c r="H137" s="81">
        <f>H138</f>
        <v>200000</v>
      </c>
      <c r="I137" s="71"/>
      <c r="J137" s="19"/>
      <c r="K137" s="24"/>
      <c r="L137" s="24"/>
      <c r="M137" s="21"/>
      <c r="N137" s="21"/>
      <c r="O137" s="22"/>
      <c r="P137" s="21"/>
      <c r="Q137" s="21"/>
    </row>
    <row r="138" spans="1:17" x14ac:dyDescent="0.2">
      <c r="A138" s="82" t="s">
        <v>346</v>
      </c>
      <c r="B138" s="80" t="s">
        <v>168</v>
      </c>
      <c r="C138" s="80" t="s">
        <v>190</v>
      </c>
      <c r="D138" s="80" t="s">
        <v>210</v>
      </c>
      <c r="E138" s="80" t="s">
        <v>109</v>
      </c>
      <c r="F138" s="80" t="s">
        <v>193</v>
      </c>
      <c r="G138" s="81">
        <v>200000</v>
      </c>
      <c r="H138" s="81">
        <v>200000</v>
      </c>
      <c r="I138" s="70"/>
      <c r="J138" s="25"/>
      <c r="K138" s="24"/>
      <c r="L138" s="24"/>
      <c r="M138" s="21"/>
      <c r="N138" s="21"/>
      <c r="O138" s="22"/>
      <c r="P138" s="21"/>
      <c r="Q138" s="21"/>
    </row>
    <row r="139" spans="1:17" x14ac:dyDescent="0.2">
      <c r="A139" s="89" t="s">
        <v>279</v>
      </c>
      <c r="B139" s="113" t="s">
        <v>168</v>
      </c>
      <c r="C139" s="113" t="s">
        <v>207</v>
      </c>
      <c r="D139" s="113" t="s">
        <v>183</v>
      </c>
      <c r="E139" s="116"/>
      <c r="F139" s="80"/>
      <c r="G139" s="81">
        <f>G140</f>
        <v>116000</v>
      </c>
      <c r="H139" s="81">
        <f>H140</f>
        <v>116000</v>
      </c>
      <c r="I139" s="70"/>
      <c r="J139" s="25"/>
      <c r="K139" s="24"/>
      <c r="L139" s="24"/>
      <c r="M139" s="21"/>
      <c r="N139" s="21"/>
      <c r="O139" s="22"/>
      <c r="P139" s="21"/>
      <c r="Q139" s="21"/>
    </row>
    <row r="140" spans="1:17" x14ac:dyDescent="0.2">
      <c r="A140" s="82" t="s">
        <v>138</v>
      </c>
      <c r="B140" s="113" t="s">
        <v>168</v>
      </c>
      <c r="C140" s="113" t="s">
        <v>207</v>
      </c>
      <c r="D140" s="113" t="s">
        <v>183</v>
      </c>
      <c r="E140" s="113" t="s">
        <v>137</v>
      </c>
      <c r="F140" s="80"/>
      <c r="G140" s="81">
        <f>G141</f>
        <v>116000</v>
      </c>
      <c r="H140" s="81">
        <f>H141</f>
        <v>116000</v>
      </c>
      <c r="I140" s="70"/>
      <c r="J140" s="25"/>
      <c r="K140" s="24"/>
      <c r="L140" s="24"/>
      <c r="M140" s="21"/>
      <c r="N140" s="21"/>
      <c r="O140" s="22"/>
      <c r="P140" s="21"/>
      <c r="Q140" s="21"/>
    </row>
    <row r="141" spans="1:17" x14ac:dyDescent="0.2">
      <c r="A141" s="82" t="s">
        <v>346</v>
      </c>
      <c r="B141" s="113" t="s">
        <v>168</v>
      </c>
      <c r="C141" s="113" t="s">
        <v>207</v>
      </c>
      <c r="D141" s="113" t="s">
        <v>183</v>
      </c>
      <c r="E141" s="113" t="s">
        <v>137</v>
      </c>
      <c r="F141" s="80" t="s">
        <v>193</v>
      </c>
      <c r="G141" s="81">
        <v>116000</v>
      </c>
      <c r="H141" s="81">
        <v>116000</v>
      </c>
      <c r="I141" s="70"/>
      <c r="J141" s="25"/>
      <c r="K141" s="24"/>
      <c r="L141" s="24"/>
      <c r="M141" s="21"/>
      <c r="N141" s="21"/>
      <c r="O141" s="22"/>
      <c r="P141" s="21"/>
      <c r="Q141" s="21"/>
    </row>
    <row r="142" spans="1:17" x14ac:dyDescent="0.2">
      <c r="A142" s="89" t="s">
        <v>269</v>
      </c>
      <c r="B142" s="113" t="s">
        <v>168</v>
      </c>
      <c r="C142" s="113" t="s">
        <v>207</v>
      </c>
      <c r="D142" s="113" t="s">
        <v>186</v>
      </c>
      <c r="E142" s="118"/>
      <c r="F142" s="80"/>
      <c r="G142" s="81">
        <f>G143</f>
        <v>200000</v>
      </c>
      <c r="H142" s="81">
        <f>H143</f>
        <v>200000</v>
      </c>
      <c r="I142" s="70"/>
      <c r="J142" s="25"/>
      <c r="K142" s="24"/>
      <c r="L142" s="24"/>
      <c r="M142" s="21"/>
      <c r="N142" s="21"/>
      <c r="O142" s="22"/>
      <c r="P142" s="21"/>
      <c r="Q142" s="21"/>
    </row>
    <row r="143" spans="1:17" x14ac:dyDescent="0.2">
      <c r="A143" s="82" t="s">
        <v>138</v>
      </c>
      <c r="B143" s="113" t="s">
        <v>168</v>
      </c>
      <c r="C143" s="113" t="s">
        <v>207</v>
      </c>
      <c r="D143" s="113" t="s">
        <v>186</v>
      </c>
      <c r="E143" s="113" t="s">
        <v>137</v>
      </c>
      <c r="F143" s="80"/>
      <c r="G143" s="81">
        <f>G144</f>
        <v>200000</v>
      </c>
      <c r="H143" s="81">
        <f>H144</f>
        <v>200000</v>
      </c>
      <c r="I143" s="70"/>
      <c r="J143" s="25"/>
      <c r="K143" s="24"/>
      <c r="L143" s="24"/>
      <c r="M143" s="21"/>
      <c r="N143" s="21"/>
      <c r="O143" s="22"/>
      <c r="P143" s="21"/>
      <c r="Q143" s="21"/>
    </row>
    <row r="144" spans="1:17" x14ac:dyDescent="0.2">
      <c r="A144" s="82" t="s">
        <v>346</v>
      </c>
      <c r="B144" s="113" t="s">
        <v>168</v>
      </c>
      <c r="C144" s="113" t="s">
        <v>207</v>
      </c>
      <c r="D144" s="113" t="s">
        <v>186</v>
      </c>
      <c r="E144" s="113" t="s">
        <v>137</v>
      </c>
      <c r="F144" s="80" t="s">
        <v>193</v>
      </c>
      <c r="G144" s="81">
        <v>200000</v>
      </c>
      <c r="H144" s="81">
        <v>200000</v>
      </c>
      <c r="I144" s="70"/>
      <c r="J144" s="25"/>
      <c r="K144" s="24"/>
      <c r="L144" s="24"/>
      <c r="M144" s="21"/>
      <c r="N144" s="21"/>
      <c r="O144" s="22"/>
      <c r="P144" s="21"/>
      <c r="Q144" s="21"/>
    </row>
    <row r="145" spans="1:17" x14ac:dyDescent="0.2">
      <c r="A145" s="82" t="s">
        <v>229</v>
      </c>
      <c r="B145" s="80" t="s">
        <v>168</v>
      </c>
      <c r="C145" s="80" t="s">
        <v>209</v>
      </c>
      <c r="D145" s="80" t="s">
        <v>184</v>
      </c>
      <c r="E145" s="80"/>
      <c r="F145" s="80"/>
      <c r="G145" s="81">
        <f t="shared" ref="G145:H146" si="2">G146</f>
        <v>23669500</v>
      </c>
      <c r="H145" s="81">
        <f t="shared" si="2"/>
        <v>23669500</v>
      </c>
      <c r="I145" s="70"/>
      <c r="J145" s="25"/>
      <c r="K145" s="24"/>
      <c r="L145" s="24"/>
      <c r="M145" s="21"/>
      <c r="N145" s="21"/>
      <c r="O145" s="22"/>
      <c r="P145" s="21"/>
      <c r="Q145" s="21"/>
    </row>
    <row r="146" spans="1:17" ht="45" x14ac:dyDescent="0.2">
      <c r="A146" s="119" t="s">
        <v>351</v>
      </c>
      <c r="B146" s="98" t="s">
        <v>168</v>
      </c>
      <c r="C146" s="98" t="s">
        <v>209</v>
      </c>
      <c r="D146" s="98" t="s">
        <v>184</v>
      </c>
      <c r="E146" s="80" t="s">
        <v>350</v>
      </c>
      <c r="F146" s="80"/>
      <c r="G146" s="81">
        <f t="shared" si="2"/>
        <v>23669500</v>
      </c>
      <c r="H146" s="81">
        <f t="shared" si="2"/>
        <v>23669500</v>
      </c>
      <c r="I146" s="70"/>
      <c r="J146" s="25"/>
      <c r="K146" s="24"/>
      <c r="L146" s="24"/>
      <c r="M146" s="21"/>
      <c r="N146" s="21"/>
      <c r="O146" s="22"/>
      <c r="P146" s="21"/>
      <c r="Q146" s="21"/>
    </row>
    <row r="147" spans="1:17" ht="45" x14ac:dyDescent="0.2">
      <c r="A147" s="88" t="s">
        <v>11</v>
      </c>
      <c r="B147" s="98" t="s">
        <v>168</v>
      </c>
      <c r="C147" s="98" t="s">
        <v>209</v>
      </c>
      <c r="D147" s="98" t="s">
        <v>184</v>
      </c>
      <c r="E147" s="80" t="s">
        <v>352</v>
      </c>
      <c r="F147" s="98"/>
      <c r="G147" s="117">
        <f>G148+G149+G150</f>
        <v>23669500</v>
      </c>
      <c r="H147" s="117">
        <f>H148+H149+H150</f>
        <v>23669500</v>
      </c>
      <c r="I147" s="70"/>
      <c r="J147" s="25"/>
      <c r="K147" s="24"/>
      <c r="L147" s="24"/>
      <c r="M147" s="21"/>
      <c r="N147" s="21"/>
      <c r="O147" s="22"/>
      <c r="P147" s="21"/>
      <c r="Q147" s="21"/>
    </row>
    <row r="148" spans="1:17" ht="22.5" x14ac:dyDescent="0.2">
      <c r="A148" s="90" t="s">
        <v>110</v>
      </c>
      <c r="B148" s="98" t="s">
        <v>168</v>
      </c>
      <c r="C148" s="98" t="s">
        <v>209</v>
      </c>
      <c r="D148" s="98" t="s">
        <v>183</v>
      </c>
      <c r="E148" s="80" t="s">
        <v>353</v>
      </c>
      <c r="F148" s="98" t="s">
        <v>230</v>
      </c>
      <c r="G148" s="117">
        <v>7710270</v>
      </c>
      <c r="H148" s="117">
        <v>7710270</v>
      </c>
      <c r="I148" s="73"/>
      <c r="J148" s="25"/>
      <c r="K148" s="24"/>
      <c r="L148" s="24"/>
      <c r="M148" s="21"/>
      <c r="N148" s="21"/>
      <c r="O148" s="22"/>
      <c r="P148" s="21"/>
      <c r="Q148" s="21"/>
    </row>
    <row r="149" spans="1:17" ht="22.5" x14ac:dyDescent="0.2">
      <c r="A149" s="90" t="s">
        <v>111</v>
      </c>
      <c r="B149" s="98" t="s">
        <v>168</v>
      </c>
      <c r="C149" s="98" t="s">
        <v>209</v>
      </c>
      <c r="D149" s="98" t="s">
        <v>186</v>
      </c>
      <c r="E149" s="80" t="s">
        <v>353</v>
      </c>
      <c r="F149" s="98" t="s">
        <v>230</v>
      </c>
      <c r="G149" s="117">
        <v>11910110</v>
      </c>
      <c r="H149" s="117">
        <v>11910110</v>
      </c>
      <c r="I149" s="73"/>
      <c r="J149" s="25"/>
      <c r="K149" s="24"/>
      <c r="L149" s="24"/>
      <c r="M149" s="21"/>
      <c r="N149" s="21"/>
      <c r="O149" s="22"/>
      <c r="P149" s="21"/>
      <c r="Q149" s="21"/>
    </row>
    <row r="150" spans="1:17" ht="22.5" x14ac:dyDescent="0.2">
      <c r="A150" s="90" t="s">
        <v>112</v>
      </c>
      <c r="B150" s="98" t="s">
        <v>168</v>
      </c>
      <c r="C150" s="98" t="s">
        <v>209</v>
      </c>
      <c r="D150" s="98" t="s">
        <v>190</v>
      </c>
      <c r="E150" s="80" t="s">
        <v>353</v>
      </c>
      <c r="F150" s="98" t="s">
        <v>230</v>
      </c>
      <c r="G150" s="117">
        <v>4049120</v>
      </c>
      <c r="H150" s="117">
        <v>4049120</v>
      </c>
      <c r="I150" s="73"/>
      <c r="J150" s="25"/>
      <c r="K150" s="24"/>
      <c r="L150" s="24"/>
      <c r="M150" s="21"/>
      <c r="N150" s="21"/>
      <c r="O150" s="22"/>
      <c r="P150" s="21"/>
      <c r="Q150" s="21"/>
    </row>
    <row r="151" spans="1:17" x14ac:dyDescent="0.2">
      <c r="A151" s="82" t="s">
        <v>222</v>
      </c>
      <c r="B151" s="99">
        <v>890</v>
      </c>
      <c r="C151" s="80" t="s">
        <v>221</v>
      </c>
      <c r="D151" s="80" t="s">
        <v>184</v>
      </c>
      <c r="E151" s="80"/>
      <c r="F151" s="80"/>
      <c r="G151" s="81">
        <f t="shared" ref="G151:H155" si="3">G152</f>
        <v>15802500</v>
      </c>
      <c r="H151" s="81">
        <f t="shared" si="3"/>
        <v>15802500</v>
      </c>
      <c r="I151" s="127"/>
      <c r="J151" s="128"/>
      <c r="K151" s="134"/>
      <c r="L151" s="134"/>
      <c r="M151" s="135"/>
      <c r="N151" s="135"/>
      <c r="O151" s="136"/>
      <c r="P151" s="135"/>
      <c r="Q151" s="135"/>
    </row>
    <row r="152" spans="1:17" x14ac:dyDescent="0.2">
      <c r="A152" s="83" t="s">
        <v>252</v>
      </c>
      <c r="B152" s="99">
        <v>890</v>
      </c>
      <c r="C152" s="80" t="s">
        <v>221</v>
      </c>
      <c r="D152" s="80" t="s">
        <v>190</v>
      </c>
      <c r="E152" s="80"/>
      <c r="F152" s="80"/>
      <c r="G152" s="81">
        <f t="shared" si="3"/>
        <v>15802500</v>
      </c>
      <c r="H152" s="81">
        <f t="shared" si="3"/>
        <v>15802500</v>
      </c>
      <c r="I152" s="127"/>
      <c r="J152" s="128"/>
      <c r="K152" s="134"/>
      <c r="L152" s="134"/>
      <c r="M152" s="135"/>
      <c r="N152" s="135"/>
      <c r="O152" s="136"/>
      <c r="P152" s="135"/>
      <c r="Q152" s="135"/>
    </row>
    <row r="153" spans="1:17" ht="15.75" customHeight="1" x14ac:dyDescent="0.2">
      <c r="A153" s="89" t="s">
        <v>354</v>
      </c>
      <c r="B153" s="99">
        <v>890</v>
      </c>
      <c r="C153" s="80" t="s">
        <v>221</v>
      </c>
      <c r="D153" s="80" t="s">
        <v>190</v>
      </c>
      <c r="E153" s="80" t="s">
        <v>92</v>
      </c>
      <c r="F153" s="80"/>
      <c r="G153" s="81">
        <f t="shared" si="3"/>
        <v>15802500</v>
      </c>
      <c r="H153" s="81">
        <f t="shared" si="3"/>
        <v>15802500</v>
      </c>
      <c r="I153" s="127"/>
      <c r="J153" s="128"/>
      <c r="K153" s="134"/>
      <c r="L153" s="134"/>
      <c r="M153" s="135"/>
      <c r="N153" s="135"/>
      <c r="O153" s="136"/>
      <c r="P153" s="135"/>
      <c r="Q153" s="135"/>
    </row>
    <row r="154" spans="1:17" x14ac:dyDescent="0.2">
      <c r="A154" s="89" t="s">
        <v>22</v>
      </c>
      <c r="B154" s="99">
        <v>890</v>
      </c>
      <c r="C154" s="80" t="s">
        <v>221</v>
      </c>
      <c r="D154" s="80" t="s">
        <v>190</v>
      </c>
      <c r="E154" s="80" t="s">
        <v>99</v>
      </c>
      <c r="F154" s="80"/>
      <c r="G154" s="81">
        <f t="shared" si="3"/>
        <v>15802500</v>
      </c>
      <c r="H154" s="81">
        <f t="shared" si="3"/>
        <v>15802500</v>
      </c>
      <c r="I154" s="127"/>
      <c r="J154" s="128"/>
      <c r="K154" s="134"/>
      <c r="L154" s="134"/>
      <c r="M154" s="135"/>
      <c r="N154" s="135"/>
      <c r="O154" s="136"/>
      <c r="P154" s="135"/>
      <c r="Q154" s="135"/>
    </row>
    <row r="155" spans="1:17" ht="33.75" x14ac:dyDescent="0.2">
      <c r="A155" s="100" t="s">
        <v>19</v>
      </c>
      <c r="B155" s="80" t="s">
        <v>168</v>
      </c>
      <c r="C155" s="80" t="s">
        <v>221</v>
      </c>
      <c r="D155" s="80" t="s">
        <v>190</v>
      </c>
      <c r="E155" s="80" t="s">
        <v>356</v>
      </c>
      <c r="F155" s="80"/>
      <c r="G155" s="81">
        <f t="shared" si="3"/>
        <v>15802500</v>
      </c>
      <c r="H155" s="81">
        <f t="shared" si="3"/>
        <v>15802500</v>
      </c>
      <c r="I155" s="127"/>
      <c r="J155" s="128"/>
      <c r="K155" s="134"/>
      <c r="L155" s="134"/>
      <c r="M155" s="135"/>
      <c r="N155" s="135"/>
      <c r="O155" s="136"/>
      <c r="P155" s="135"/>
      <c r="Q155" s="135"/>
    </row>
    <row r="156" spans="1:17" ht="22.5" x14ac:dyDescent="0.2">
      <c r="A156" s="82" t="s">
        <v>275</v>
      </c>
      <c r="B156" s="80" t="s">
        <v>259</v>
      </c>
      <c r="C156" s="80" t="s">
        <v>221</v>
      </c>
      <c r="D156" s="80" t="s">
        <v>190</v>
      </c>
      <c r="E156" s="80" t="s">
        <v>356</v>
      </c>
      <c r="F156" s="80" t="s">
        <v>274</v>
      </c>
      <c r="G156" s="81">
        <v>15802500</v>
      </c>
      <c r="H156" s="81">
        <v>15802500</v>
      </c>
      <c r="I156" s="127"/>
      <c r="J156" s="128"/>
      <c r="K156" s="134"/>
      <c r="L156" s="134"/>
      <c r="M156" s="135"/>
      <c r="N156" s="135"/>
      <c r="O156" s="136"/>
      <c r="P156" s="135"/>
      <c r="Q156" s="135"/>
    </row>
    <row r="157" spans="1:17" x14ac:dyDescent="0.2">
      <c r="A157" s="82" t="s">
        <v>226</v>
      </c>
      <c r="B157" s="80" t="s">
        <v>168</v>
      </c>
      <c r="C157" s="80" t="s">
        <v>210</v>
      </c>
      <c r="D157" s="80" t="s">
        <v>184</v>
      </c>
      <c r="E157" s="80"/>
      <c r="F157" s="80"/>
      <c r="G157" s="81">
        <f>G158</f>
        <v>1500000</v>
      </c>
      <c r="H157" s="81">
        <f>H158</f>
        <v>2100000</v>
      </c>
      <c r="I157" s="127"/>
      <c r="J157" s="128"/>
      <c r="K157" s="134"/>
      <c r="L157" s="134"/>
      <c r="M157" s="135"/>
      <c r="N157" s="135"/>
      <c r="O157" s="136"/>
      <c r="P157" s="135"/>
      <c r="Q157" s="135"/>
    </row>
    <row r="158" spans="1:17" x14ac:dyDescent="0.2">
      <c r="A158" s="82" t="s">
        <v>227</v>
      </c>
      <c r="B158" s="80" t="s">
        <v>168</v>
      </c>
      <c r="C158" s="80" t="s">
        <v>210</v>
      </c>
      <c r="D158" s="80" t="s">
        <v>186</v>
      </c>
      <c r="E158" s="80"/>
      <c r="F158" s="80"/>
      <c r="G158" s="81">
        <f>G160</f>
        <v>1500000</v>
      </c>
      <c r="H158" s="81">
        <f>H160</f>
        <v>2100000</v>
      </c>
      <c r="I158" s="127"/>
      <c r="J158" s="128"/>
      <c r="K158" s="134"/>
      <c r="L158" s="134"/>
      <c r="M158" s="135"/>
      <c r="N158" s="135"/>
      <c r="O158" s="136"/>
      <c r="P158" s="135"/>
      <c r="Q158" s="135"/>
    </row>
    <row r="159" spans="1:17" x14ac:dyDescent="0.2">
      <c r="A159" s="90" t="s">
        <v>349</v>
      </c>
      <c r="B159" s="80" t="s">
        <v>168</v>
      </c>
      <c r="C159" s="80" t="s">
        <v>210</v>
      </c>
      <c r="D159" s="80" t="s">
        <v>186</v>
      </c>
      <c r="E159" s="80" t="s">
        <v>23</v>
      </c>
      <c r="F159" s="80"/>
      <c r="G159" s="81">
        <f>G160</f>
        <v>1500000</v>
      </c>
      <c r="H159" s="81">
        <f>H160</f>
        <v>2100000</v>
      </c>
      <c r="I159" s="127"/>
      <c r="J159" s="128"/>
      <c r="K159" s="134"/>
      <c r="L159" s="134"/>
      <c r="M159" s="135"/>
      <c r="N159" s="135"/>
      <c r="O159" s="136"/>
      <c r="P159" s="135"/>
      <c r="Q159" s="135"/>
    </row>
    <row r="160" spans="1:17" ht="33.75" x14ac:dyDescent="0.2">
      <c r="A160" s="82" t="s">
        <v>179</v>
      </c>
      <c r="B160" s="80" t="s">
        <v>168</v>
      </c>
      <c r="C160" s="80" t="s">
        <v>210</v>
      </c>
      <c r="D160" s="80" t="s">
        <v>186</v>
      </c>
      <c r="E160" s="80" t="s">
        <v>55</v>
      </c>
      <c r="F160" s="80"/>
      <c r="G160" s="81">
        <f>G161</f>
        <v>1500000</v>
      </c>
      <c r="H160" s="81">
        <f>H161</f>
        <v>2100000</v>
      </c>
      <c r="I160" s="127"/>
      <c r="J160" s="128"/>
      <c r="K160" s="134"/>
      <c r="L160" s="134"/>
      <c r="M160" s="135"/>
      <c r="N160" s="135"/>
      <c r="O160" s="136"/>
      <c r="P160" s="135"/>
      <c r="Q160" s="135"/>
    </row>
    <row r="161" spans="1:17" ht="22.5" x14ac:dyDescent="0.2">
      <c r="A161" s="82" t="s">
        <v>228</v>
      </c>
      <c r="B161" s="80" t="s">
        <v>168</v>
      </c>
      <c r="C161" s="80" t="s">
        <v>210</v>
      </c>
      <c r="D161" s="80" t="s">
        <v>186</v>
      </c>
      <c r="E161" s="80" t="s">
        <v>55</v>
      </c>
      <c r="F161" s="80" t="s">
        <v>418</v>
      </c>
      <c r="G161" s="81">
        <v>1500000</v>
      </c>
      <c r="H161" s="81">
        <v>2100000</v>
      </c>
      <c r="I161" s="127"/>
      <c r="J161" s="128"/>
      <c r="K161" s="134"/>
      <c r="L161" s="134"/>
      <c r="M161" s="135"/>
      <c r="N161" s="135"/>
      <c r="O161" s="136"/>
      <c r="P161" s="135"/>
      <c r="Q161" s="135"/>
    </row>
    <row r="162" spans="1:17" x14ac:dyDescent="0.2">
      <c r="A162" s="49" t="s">
        <v>159</v>
      </c>
      <c r="B162" s="45" t="s">
        <v>176</v>
      </c>
      <c r="C162" s="53"/>
      <c r="D162" s="53"/>
      <c r="E162" s="53"/>
      <c r="F162" s="53"/>
      <c r="G162" s="51">
        <f>G163</f>
        <v>2481383</v>
      </c>
      <c r="H162" s="51">
        <f>H163</f>
        <v>2481383</v>
      </c>
      <c r="I162" s="127"/>
      <c r="J162" s="128"/>
      <c r="K162" s="134"/>
      <c r="L162" s="134"/>
      <c r="M162" s="135"/>
      <c r="N162" s="135"/>
      <c r="O162" s="136"/>
      <c r="P162" s="135"/>
      <c r="Q162" s="135"/>
    </row>
    <row r="163" spans="1:17" ht="22.5" x14ac:dyDescent="0.2">
      <c r="A163" s="5" t="s">
        <v>217</v>
      </c>
      <c r="B163" s="6" t="s">
        <v>176</v>
      </c>
      <c r="C163" s="6" t="s">
        <v>183</v>
      </c>
      <c r="D163" s="6" t="s">
        <v>213</v>
      </c>
      <c r="E163" s="6"/>
      <c r="F163" s="6"/>
      <c r="G163" s="7">
        <f>G164</f>
        <v>2481383</v>
      </c>
      <c r="H163" s="7">
        <f>H164</f>
        <v>2481383</v>
      </c>
      <c r="I163" s="65"/>
      <c r="J163" s="11"/>
      <c r="K163" s="11"/>
      <c r="L163" s="11"/>
    </row>
    <row r="164" spans="1:17" x14ac:dyDescent="0.2">
      <c r="A164" s="18" t="s">
        <v>349</v>
      </c>
      <c r="B164" s="6" t="s">
        <v>176</v>
      </c>
      <c r="C164" s="6" t="s">
        <v>183</v>
      </c>
      <c r="D164" s="6" t="s">
        <v>213</v>
      </c>
      <c r="E164" s="6" t="s">
        <v>23</v>
      </c>
      <c r="F164" s="6"/>
      <c r="G164" s="7">
        <f>G165+G172</f>
        <v>2481383</v>
      </c>
      <c r="H164" s="7">
        <f>H165+H172</f>
        <v>2481383</v>
      </c>
      <c r="I164" s="65"/>
      <c r="J164" s="11"/>
      <c r="K164" s="11"/>
      <c r="L164" s="11"/>
    </row>
    <row r="165" spans="1:17" x14ac:dyDescent="0.2">
      <c r="A165" s="18" t="s">
        <v>15</v>
      </c>
      <c r="B165" s="6" t="s">
        <v>176</v>
      </c>
      <c r="C165" s="6" t="s">
        <v>183</v>
      </c>
      <c r="D165" s="6" t="s">
        <v>213</v>
      </c>
      <c r="E165" s="6" t="s">
        <v>24</v>
      </c>
      <c r="F165" s="6"/>
      <c r="G165" s="7">
        <f>G166+G173</f>
        <v>2480383</v>
      </c>
      <c r="H165" s="7">
        <f>H166+H173</f>
        <v>2480383</v>
      </c>
      <c r="I165" s="65"/>
      <c r="J165" s="11"/>
      <c r="K165" s="11"/>
      <c r="L165" s="11"/>
    </row>
    <row r="166" spans="1:17" ht="15.75" customHeight="1" x14ac:dyDescent="0.2">
      <c r="A166" s="32" t="s">
        <v>89</v>
      </c>
      <c r="B166" s="6" t="s">
        <v>176</v>
      </c>
      <c r="C166" s="6" t="s">
        <v>183</v>
      </c>
      <c r="D166" s="6" t="s">
        <v>213</v>
      </c>
      <c r="E166" s="6" t="s">
        <v>25</v>
      </c>
      <c r="F166" s="6"/>
      <c r="G166" s="7">
        <f>SUM(G167:G171)</f>
        <v>1385483</v>
      </c>
      <c r="H166" s="7">
        <f>SUM(H167:H171)</f>
        <v>1385483</v>
      </c>
      <c r="I166" s="65"/>
      <c r="J166" s="11"/>
      <c r="K166" s="11"/>
      <c r="L166" s="11"/>
    </row>
    <row r="167" spans="1:17" x14ac:dyDescent="0.2">
      <c r="A167" s="122" t="s">
        <v>130</v>
      </c>
      <c r="B167" s="6" t="s">
        <v>176</v>
      </c>
      <c r="C167" s="6" t="s">
        <v>183</v>
      </c>
      <c r="D167" s="6" t="s">
        <v>213</v>
      </c>
      <c r="E167" s="6" t="s">
        <v>53</v>
      </c>
      <c r="F167" s="6" t="s">
        <v>188</v>
      </c>
      <c r="G167" s="7">
        <v>958870</v>
      </c>
      <c r="H167" s="7">
        <v>958870</v>
      </c>
      <c r="I167" s="65"/>
      <c r="J167" s="11"/>
      <c r="K167" s="11"/>
      <c r="L167" s="11"/>
    </row>
    <row r="168" spans="1:17" ht="22.5" x14ac:dyDescent="0.2">
      <c r="A168" s="5" t="s">
        <v>192</v>
      </c>
      <c r="B168" s="6" t="s">
        <v>176</v>
      </c>
      <c r="C168" s="6" t="s">
        <v>183</v>
      </c>
      <c r="D168" s="6" t="s">
        <v>213</v>
      </c>
      <c r="E168" s="6" t="s">
        <v>25</v>
      </c>
      <c r="F168" s="6" t="s">
        <v>191</v>
      </c>
      <c r="G168" s="7">
        <v>1000</v>
      </c>
      <c r="H168" s="7">
        <v>1000</v>
      </c>
      <c r="I168" s="65"/>
      <c r="J168" s="11"/>
      <c r="K168" s="11"/>
      <c r="L168" s="11"/>
    </row>
    <row r="169" spans="1:17" ht="22.5" x14ac:dyDescent="0.2">
      <c r="A169" s="122" t="s">
        <v>132</v>
      </c>
      <c r="B169" s="6" t="s">
        <v>176</v>
      </c>
      <c r="C169" s="6" t="s">
        <v>183</v>
      </c>
      <c r="D169" s="6" t="s">
        <v>213</v>
      </c>
      <c r="E169" s="6" t="s">
        <v>25</v>
      </c>
      <c r="F169" s="6" t="s">
        <v>131</v>
      </c>
      <c r="G169" s="7">
        <v>289613</v>
      </c>
      <c r="H169" s="7">
        <v>289613</v>
      </c>
      <c r="I169" s="65"/>
      <c r="J169" s="11"/>
      <c r="K169" s="11"/>
      <c r="L169" s="11"/>
    </row>
    <row r="170" spans="1:17" x14ac:dyDescent="0.2">
      <c r="A170" s="5" t="s">
        <v>267</v>
      </c>
      <c r="B170" s="6" t="s">
        <v>176</v>
      </c>
      <c r="C170" s="6" t="s">
        <v>183</v>
      </c>
      <c r="D170" s="6" t="s">
        <v>213</v>
      </c>
      <c r="E170" s="6" t="s">
        <v>25</v>
      </c>
      <c r="F170" s="6" t="s">
        <v>266</v>
      </c>
      <c r="G170" s="7">
        <v>51000</v>
      </c>
      <c r="H170" s="7">
        <v>51000</v>
      </c>
      <c r="I170" s="65"/>
      <c r="J170" s="11"/>
      <c r="K170" s="11"/>
      <c r="L170" s="11"/>
    </row>
    <row r="171" spans="1:17" x14ac:dyDescent="0.2">
      <c r="A171" s="5" t="s">
        <v>346</v>
      </c>
      <c r="B171" s="6" t="s">
        <v>176</v>
      </c>
      <c r="C171" s="6" t="s">
        <v>183</v>
      </c>
      <c r="D171" s="6" t="s">
        <v>213</v>
      </c>
      <c r="E171" s="6" t="s">
        <v>25</v>
      </c>
      <c r="F171" s="6" t="s">
        <v>193</v>
      </c>
      <c r="G171" s="7">
        <v>85000</v>
      </c>
      <c r="H171" s="7">
        <v>85000</v>
      </c>
      <c r="I171" s="65"/>
      <c r="J171" s="11"/>
      <c r="K171" s="11"/>
      <c r="L171" s="11"/>
    </row>
    <row r="172" spans="1:17" x14ac:dyDescent="0.2">
      <c r="A172" s="5" t="s">
        <v>465</v>
      </c>
      <c r="B172" s="6" t="s">
        <v>176</v>
      </c>
      <c r="C172" s="6" t="s">
        <v>183</v>
      </c>
      <c r="D172" s="6" t="s">
        <v>213</v>
      </c>
      <c r="E172" s="6" t="s">
        <v>90</v>
      </c>
      <c r="F172" s="6" t="s">
        <v>195</v>
      </c>
      <c r="G172" s="7">
        <v>1000</v>
      </c>
      <c r="H172" s="7">
        <v>1000</v>
      </c>
      <c r="I172" s="65"/>
      <c r="J172" s="11"/>
      <c r="K172" s="11"/>
      <c r="L172" s="11"/>
    </row>
    <row r="173" spans="1:17" x14ac:dyDescent="0.2">
      <c r="A173" s="5" t="s">
        <v>160</v>
      </c>
      <c r="B173" s="6" t="s">
        <v>176</v>
      </c>
      <c r="C173" s="6" t="s">
        <v>183</v>
      </c>
      <c r="D173" s="6" t="s">
        <v>213</v>
      </c>
      <c r="E173" s="6" t="s">
        <v>124</v>
      </c>
      <c r="F173" s="6"/>
      <c r="G173" s="7">
        <f>G174+G175</f>
        <v>1094900</v>
      </c>
      <c r="H173" s="7">
        <f>H174+H175</f>
        <v>1094900</v>
      </c>
      <c r="I173" s="65"/>
      <c r="J173" s="11"/>
      <c r="K173" s="11"/>
      <c r="L173" s="11"/>
    </row>
    <row r="174" spans="1:17" x14ac:dyDescent="0.2">
      <c r="A174" s="122" t="s">
        <v>130</v>
      </c>
      <c r="B174" s="6" t="s">
        <v>176</v>
      </c>
      <c r="C174" s="6" t="s">
        <v>183</v>
      </c>
      <c r="D174" s="6" t="s">
        <v>213</v>
      </c>
      <c r="E174" s="6" t="s">
        <v>124</v>
      </c>
      <c r="F174" s="6" t="s">
        <v>188</v>
      </c>
      <c r="G174" s="7">
        <v>840900</v>
      </c>
      <c r="H174" s="7">
        <v>840900</v>
      </c>
      <c r="I174" s="65"/>
      <c r="J174" s="11"/>
      <c r="K174" s="11"/>
      <c r="L174" s="11"/>
    </row>
    <row r="175" spans="1:17" ht="22.5" x14ac:dyDescent="0.2">
      <c r="A175" s="122" t="s">
        <v>132</v>
      </c>
      <c r="B175" s="6" t="s">
        <v>176</v>
      </c>
      <c r="C175" s="6" t="s">
        <v>183</v>
      </c>
      <c r="D175" s="6" t="s">
        <v>213</v>
      </c>
      <c r="E175" s="6" t="s">
        <v>124</v>
      </c>
      <c r="F175" s="6" t="s">
        <v>131</v>
      </c>
      <c r="G175" s="7">
        <v>254000</v>
      </c>
      <c r="H175" s="7">
        <v>254000</v>
      </c>
      <c r="I175" s="65"/>
      <c r="J175" s="11"/>
      <c r="K175" s="11"/>
      <c r="L175" s="11"/>
    </row>
    <row r="176" spans="1:17" x14ac:dyDescent="0.2">
      <c r="A176" s="49" t="s">
        <v>161</v>
      </c>
      <c r="B176" s="45" t="s">
        <v>171</v>
      </c>
      <c r="C176" s="50"/>
      <c r="D176" s="50"/>
      <c r="E176" s="50"/>
      <c r="F176" s="50"/>
      <c r="G176" s="51">
        <f>G177+G183</f>
        <v>98116818</v>
      </c>
      <c r="H176" s="51">
        <f>H177+H183</f>
        <v>98964433</v>
      </c>
      <c r="I176" s="65"/>
      <c r="J176" s="11"/>
      <c r="K176" s="11"/>
      <c r="L176" s="11"/>
    </row>
    <row r="177" spans="1:12" x14ac:dyDescent="0.2">
      <c r="A177" s="82" t="s">
        <v>336</v>
      </c>
      <c r="B177" s="80" t="s">
        <v>171</v>
      </c>
      <c r="C177" s="80" t="s">
        <v>211</v>
      </c>
      <c r="D177" s="80" t="s">
        <v>198</v>
      </c>
      <c r="E177" s="80"/>
      <c r="F177" s="80"/>
      <c r="G177" s="81">
        <f>G178</f>
        <v>23900000</v>
      </c>
      <c r="H177" s="81">
        <f>H178</f>
        <v>24250000</v>
      </c>
      <c r="I177" s="65"/>
      <c r="J177" s="11"/>
      <c r="K177" s="11"/>
      <c r="L177" s="11"/>
    </row>
    <row r="178" spans="1:12" ht="22.5" x14ac:dyDescent="0.2">
      <c r="A178" s="82" t="s">
        <v>313</v>
      </c>
      <c r="B178" s="80" t="s">
        <v>171</v>
      </c>
      <c r="C178" s="80" t="s">
        <v>211</v>
      </c>
      <c r="D178" s="80" t="s">
        <v>198</v>
      </c>
      <c r="E178" s="80" t="s">
        <v>56</v>
      </c>
      <c r="F178" s="80"/>
      <c r="G178" s="81">
        <f t="shared" ref="G178:H178" si="4">G179</f>
        <v>23900000</v>
      </c>
      <c r="H178" s="81">
        <f t="shared" si="4"/>
        <v>24250000</v>
      </c>
      <c r="I178" s="65"/>
      <c r="J178" s="11"/>
      <c r="K178" s="11"/>
      <c r="L178" s="11"/>
    </row>
    <row r="179" spans="1:12" ht="22.5" x14ac:dyDescent="0.2">
      <c r="A179" s="82" t="s">
        <v>100</v>
      </c>
      <c r="B179" s="80" t="s">
        <v>171</v>
      </c>
      <c r="C179" s="80" t="s">
        <v>211</v>
      </c>
      <c r="D179" s="80" t="s">
        <v>198</v>
      </c>
      <c r="E179" s="80" t="s">
        <v>57</v>
      </c>
      <c r="F179" s="80"/>
      <c r="G179" s="81">
        <f>G182</f>
        <v>23900000</v>
      </c>
      <c r="H179" s="81">
        <f>H182</f>
        <v>24250000</v>
      </c>
      <c r="I179" s="65"/>
      <c r="J179" s="11"/>
      <c r="K179" s="11"/>
      <c r="L179" s="11"/>
    </row>
    <row r="180" spans="1:12" ht="22.5" x14ac:dyDescent="0.2">
      <c r="A180" s="82" t="s">
        <v>300</v>
      </c>
      <c r="B180" s="80" t="s">
        <v>171</v>
      </c>
      <c r="C180" s="80" t="s">
        <v>211</v>
      </c>
      <c r="D180" s="80" t="s">
        <v>198</v>
      </c>
      <c r="E180" s="80" t="s">
        <v>58</v>
      </c>
      <c r="F180" s="80"/>
      <c r="G180" s="81">
        <f>G182</f>
        <v>23900000</v>
      </c>
      <c r="H180" s="81">
        <f>H182</f>
        <v>24250000</v>
      </c>
      <c r="I180" s="65"/>
      <c r="J180" s="11"/>
      <c r="K180" s="11"/>
      <c r="L180" s="11"/>
    </row>
    <row r="181" spans="1:12" x14ac:dyDescent="0.2">
      <c r="A181" s="82" t="s">
        <v>14</v>
      </c>
      <c r="B181" s="80" t="s">
        <v>171</v>
      </c>
      <c r="C181" s="80" t="s">
        <v>211</v>
      </c>
      <c r="D181" s="80" t="s">
        <v>198</v>
      </c>
      <c r="E181" s="80" t="s">
        <v>59</v>
      </c>
      <c r="F181" s="80"/>
      <c r="G181" s="81">
        <f>G182</f>
        <v>23900000</v>
      </c>
      <c r="H181" s="81">
        <f>H182</f>
        <v>24250000</v>
      </c>
      <c r="I181" s="65"/>
      <c r="J181" s="11"/>
      <c r="K181" s="11"/>
      <c r="L181" s="11"/>
    </row>
    <row r="182" spans="1:12" ht="22.5" x14ac:dyDescent="0.2">
      <c r="A182" s="90" t="s">
        <v>12</v>
      </c>
      <c r="B182" s="80" t="s">
        <v>171</v>
      </c>
      <c r="C182" s="80" t="s">
        <v>211</v>
      </c>
      <c r="D182" s="80" t="s">
        <v>198</v>
      </c>
      <c r="E182" s="80" t="s">
        <v>59</v>
      </c>
      <c r="F182" s="80" t="s">
        <v>230</v>
      </c>
      <c r="G182" s="81">
        <v>23900000</v>
      </c>
      <c r="H182" s="81">
        <v>24250000</v>
      </c>
      <c r="I182" s="65"/>
      <c r="J182" s="11"/>
      <c r="K182" s="11"/>
      <c r="L182" s="11"/>
    </row>
    <row r="183" spans="1:12" x14ac:dyDescent="0.2">
      <c r="A183" s="82" t="s">
        <v>243</v>
      </c>
      <c r="B183" s="80" t="s">
        <v>171</v>
      </c>
      <c r="C183" s="80" t="s">
        <v>202</v>
      </c>
      <c r="D183" s="80" t="s">
        <v>184</v>
      </c>
      <c r="E183" s="80"/>
      <c r="F183" s="80"/>
      <c r="G183" s="81">
        <f>G184+G212</f>
        <v>74216818</v>
      </c>
      <c r="H183" s="81">
        <f>H184+H212</f>
        <v>74714433</v>
      </c>
      <c r="I183" s="65"/>
      <c r="J183" s="11"/>
      <c r="K183" s="11"/>
      <c r="L183" s="11"/>
    </row>
    <row r="184" spans="1:12" x14ac:dyDescent="0.2">
      <c r="A184" s="82" t="s">
        <v>244</v>
      </c>
      <c r="B184" s="80" t="s">
        <v>171</v>
      </c>
      <c r="C184" s="80" t="s">
        <v>202</v>
      </c>
      <c r="D184" s="80" t="s">
        <v>183</v>
      </c>
      <c r="E184" s="80"/>
      <c r="F184" s="80"/>
      <c r="G184" s="81">
        <f>G185</f>
        <v>68592300</v>
      </c>
      <c r="H184" s="81">
        <f>H185</f>
        <v>69089215</v>
      </c>
      <c r="I184" s="65"/>
      <c r="J184" s="11"/>
      <c r="K184" s="11"/>
      <c r="L184" s="11"/>
    </row>
    <row r="185" spans="1:12" ht="22.5" x14ac:dyDescent="0.2">
      <c r="A185" s="82" t="s">
        <v>313</v>
      </c>
      <c r="B185" s="80" t="s">
        <v>171</v>
      </c>
      <c r="C185" s="80" t="s">
        <v>202</v>
      </c>
      <c r="D185" s="80" t="s">
        <v>183</v>
      </c>
      <c r="E185" s="80" t="s">
        <v>56</v>
      </c>
      <c r="F185" s="80"/>
      <c r="G185" s="81">
        <f>G186+G190+G201</f>
        <v>68592300</v>
      </c>
      <c r="H185" s="81">
        <f>H186+H190+H201</f>
        <v>69089215</v>
      </c>
      <c r="I185" s="65"/>
      <c r="J185" s="11"/>
      <c r="K185" s="11"/>
      <c r="L185" s="11"/>
    </row>
    <row r="186" spans="1:12" ht="22.5" x14ac:dyDescent="0.2">
      <c r="A186" s="82" t="s">
        <v>314</v>
      </c>
      <c r="B186" s="80" t="s">
        <v>171</v>
      </c>
      <c r="C186" s="80" t="s">
        <v>202</v>
      </c>
      <c r="D186" s="80" t="s">
        <v>183</v>
      </c>
      <c r="E186" s="80" t="s">
        <v>60</v>
      </c>
      <c r="F186" s="80"/>
      <c r="G186" s="81">
        <f t="shared" ref="G186:H188" si="5">G187</f>
        <v>45900000</v>
      </c>
      <c r="H186" s="81">
        <f t="shared" si="5"/>
        <v>46175015</v>
      </c>
      <c r="I186" s="65"/>
      <c r="J186" s="11"/>
      <c r="K186" s="11"/>
      <c r="L186" s="11"/>
    </row>
    <row r="187" spans="1:12" ht="22.5" x14ac:dyDescent="0.2">
      <c r="A187" s="82" t="s">
        <v>300</v>
      </c>
      <c r="B187" s="80" t="s">
        <v>171</v>
      </c>
      <c r="C187" s="80" t="s">
        <v>202</v>
      </c>
      <c r="D187" s="80" t="s">
        <v>183</v>
      </c>
      <c r="E187" s="80" t="s">
        <v>61</v>
      </c>
      <c r="F187" s="80"/>
      <c r="G187" s="81">
        <f t="shared" si="5"/>
        <v>45900000</v>
      </c>
      <c r="H187" s="81">
        <f t="shared" si="5"/>
        <v>46175015</v>
      </c>
      <c r="I187" s="65"/>
      <c r="J187" s="11"/>
      <c r="K187" s="11"/>
      <c r="L187" s="11"/>
    </row>
    <row r="188" spans="1:12" x14ac:dyDescent="0.2">
      <c r="A188" s="82" t="s">
        <v>101</v>
      </c>
      <c r="B188" s="80" t="s">
        <v>171</v>
      </c>
      <c r="C188" s="80" t="s">
        <v>202</v>
      </c>
      <c r="D188" s="80" t="s">
        <v>183</v>
      </c>
      <c r="E188" s="80" t="s">
        <v>62</v>
      </c>
      <c r="F188" s="80"/>
      <c r="G188" s="81">
        <f t="shared" si="5"/>
        <v>45900000</v>
      </c>
      <c r="H188" s="81">
        <f t="shared" si="5"/>
        <v>46175015</v>
      </c>
      <c r="I188" s="65"/>
      <c r="J188" s="11"/>
      <c r="K188" s="11"/>
      <c r="L188" s="11"/>
    </row>
    <row r="189" spans="1:12" ht="22.5" x14ac:dyDescent="0.2">
      <c r="A189" s="90" t="s">
        <v>12</v>
      </c>
      <c r="B189" s="80" t="s">
        <v>171</v>
      </c>
      <c r="C189" s="80" t="s">
        <v>202</v>
      </c>
      <c r="D189" s="80" t="s">
        <v>183</v>
      </c>
      <c r="E189" s="80" t="s">
        <v>62</v>
      </c>
      <c r="F189" s="80" t="s">
        <v>230</v>
      </c>
      <c r="G189" s="81">
        <v>45900000</v>
      </c>
      <c r="H189" s="81">
        <v>46175015</v>
      </c>
      <c r="I189" s="65"/>
      <c r="J189" s="11"/>
      <c r="K189" s="11"/>
      <c r="L189" s="11"/>
    </row>
    <row r="190" spans="1:12" ht="17.25" customHeight="1" x14ac:dyDescent="0.2">
      <c r="A190" s="90" t="s">
        <v>113</v>
      </c>
      <c r="B190" s="80" t="s">
        <v>171</v>
      </c>
      <c r="C190" s="80" t="s">
        <v>202</v>
      </c>
      <c r="D190" s="80" t="s">
        <v>183</v>
      </c>
      <c r="E190" s="80" t="s">
        <v>63</v>
      </c>
      <c r="F190" s="80"/>
      <c r="G190" s="81">
        <f>G191+G195</f>
        <v>20913000</v>
      </c>
      <c r="H190" s="81">
        <f>H191+H195</f>
        <v>20973000</v>
      </c>
      <c r="I190" s="65"/>
      <c r="J190" s="11"/>
      <c r="K190" s="11"/>
      <c r="L190" s="11"/>
    </row>
    <row r="191" spans="1:12" x14ac:dyDescent="0.2">
      <c r="A191" s="82" t="s">
        <v>302</v>
      </c>
      <c r="B191" s="80" t="s">
        <v>171</v>
      </c>
      <c r="C191" s="80" t="s">
        <v>202</v>
      </c>
      <c r="D191" s="80" t="s">
        <v>183</v>
      </c>
      <c r="E191" s="80" t="s">
        <v>64</v>
      </c>
      <c r="F191" s="80"/>
      <c r="G191" s="81">
        <f>G192</f>
        <v>23000</v>
      </c>
      <c r="H191" s="81">
        <f>H192</f>
        <v>23000</v>
      </c>
      <c r="I191" s="65"/>
      <c r="J191" s="11"/>
      <c r="K191" s="11"/>
      <c r="L191" s="11"/>
    </row>
    <row r="192" spans="1:12" x14ac:dyDescent="0.2">
      <c r="A192" s="90" t="s">
        <v>248</v>
      </c>
      <c r="B192" s="80" t="s">
        <v>171</v>
      </c>
      <c r="C192" s="80" t="s">
        <v>202</v>
      </c>
      <c r="D192" s="80" t="s">
        <v>183</v>
      </c>
      <c r="E192" s="80" t="s">
        <v>65</v>
      </c>
      <c r="F192" s="80"/>
      <c r="G192" s="81">
        <f>G193+G194</f>
        <v>23000</v>
      </c>
      <c r="H192" s="81">
        <f>H193+H194</f>
        <v>23000</v>
      </c>
      <c r="I192" s="65"/>
      <c r="J192" s="11"/>
      <c r="K192" s="11"/>
      <c r="L192" s="11"/>
    </row>
    <row r="193" spans="1:12" x14ac:dyDescent="0.2">
      <c r="A193" s="82" t="s">
        <v>13</v>
      </c>
      <c r="B193" s="80" t="s">
        <v>171</v>
      </c>
      <c r="C193" s="80" t="s">
        <v>202</v>
      </c>
      <c r="D193" s="80" t="s">
        <v>183</v>
      </c>
      <c r="E193" s="80" t="s">
        <v>65</v>
      </c>
      <c r="F193" s="80" t="s">
        <v>194</v>
      </c>
      <c r="G193" s="81">
        <v>7000</v>
      </c>
      <c r="H193" s="81">
        <v>7000</v>
      </c>
      <c r="I193" s="65"/>
      <c r="J193" s="11"/>
      <c r="K193" s="11"/>
      <c r="L193" s="11"/>
    </row>
    <row r="194" spans="1:12" x14ac:dyDescent="0.2">
      <c r="A194" s="90" t="s">
        <v>465</v>
      </c>
      <c r="B194" s="80" t="s">
        <v>171</v>
      </c>
      <c r="C194" s="80" t="s">
        <v>202</v>
      </c>
      <c r="D194" s="80" t="s">
        <v>183</v>
      </c>
      <c r="E194" s="80" t="s">
        <v>65</v>
      </c>
      <c r="F194" s="80" t="s">
        <v>195</v>
      </c>
      <c r="G194" s="81">
        <v>16000</v>
      </c>
      <c r="H194" s="81">
        <v>16000</v>
      </c>
      <c r="I194" s="65"/>
      <c r="J194" s="11"/>
      <c r="K194" s="11"/>
      <c r="L194" s="11"/>
    </row>
    <row r="195" spans="1:12" x14ac:dyDescent="0.2">
      <c r="A195" s="90" t="s">
        <v>175</v>
      </c>
      <c r="B195" s="80" t="s">
        <v>171</v>
      </c>
      <c r="C195" s="80" t="s">
        <v>202</v>
      </c>
      <c r="D195" s="80" t="s">
        <v>183</v>
      </c>
      <c r="E195" s="80" t="s">
        <v>66</v>
      </c>
      <c r="F195" s="80"/>
      <c r="G195" s="81">
        <f>G196</f>
        <v>20890000</v>
      </c>
      <c r="H195" s="81">
        <f>H196</f>
        <v>20950000</v>
      </c>
      <c r="I195" s="65"/>
      <c r="J195" s="11"/>
      <c r="K195" s="11"/>
      <c r="L195" s="11"/>
    </row>
    <row r="196" spans="1:12" ht="15.75" customHeight="1" x14ac:dyDescent="0.2">
      <c r="A196" s="90" t="s">
        <v>248</v>
      </c>
      <c r="B196" s="80" t="s">
        <v>171</v>
      </c>
      <c r="C196" s="80" t="s">
        <v>202</v>
      </c>
      <c r="D196" s="80" t="s">
        <v>183</v>
      </c>
      <c r="E196" s="80" t="s">
        <v>67</v>
      </c>
      <c r="F196" s="80"/>
      <c r="G196" s="81">
        <f>SUM(G197:G200)</f>
        <v>20890000</v>
      </c>
      <c r="H196" s="81">
        <f>SUM(H197:H200)</f>
        <v>20950000</v>
      </c>
      <c r="I196" s="65"/>
      <c r="J196" s="11"/>
      <c r="K196" s="11"/>
      <c r="L196" s="11"/>
    </row>
    <row r="197" spans="1:12" ht="15.75" customHeight="1" x14ac:dyDescent="0.2">
      <c r="A197" s="96" t="s">
        <v>134</v>
      </c>
      <c r="B197" s="80" t="s">
        <v>171</v>
      </c>
      <c r="C197" s="80" t="s">
        <v>202</v>
      </c>
      <c r="D197" s="80" t="s">
        <v>183</v>
      </c>
      <c r="E197" s="80" t="s">
        <v>67</v>
      </c>
      <c r="F197" s="80" t="s">
        <v>245</v>
      </c>
      <c r="G197" s="81">
        <v>14739000</v>
      </c>
      <c r="H197" s="81">
        <v>14739000</v>
      </c>
      <c r="I197" s="65"/>
      <c r="J197" s="11"/>
      <c r="K197" s="11"/>
      <c r="L197" s="11"/>
    </row>
    <row r="198" spans="1:12" ht="22.5" x14ac:dyDescent="0.2">
      <c r="A198" s="96" t="s">
        <v>135</v>
      </c>
      <c r="B198" s="80" t="s">
        <v>171</v>
      </c>
      <c r="C198" s="80" t="s">
        <v>202</v>
      </c>
      <c r="D198" s="80" t="s">
        <v>183</v>
      </c>
      <c r="E198" s="80" t="s">
        <v>67</v>
      </c>
      <c r="F198" s="80" t="s">
        <v>133</v>
      </c>
      <c r="G198" s="81">
        <v>4451000</v>
      </c>
      <c r="H198" s="81">
        <v>4451000</v>
      </c>
      <c r="I198" s="65"/>
      <c r="J198" s="11"/>
      <c r="K198" s="11"/>
      <c r="L198" s="11"/>
    </row>
    <row r="199" spans="1:12" ht="14.25" customHeight="1" x14ac:dyDescent="0.2">
      <c r="A199" s="82" t="s">
        <v>267</v>
      </c>
      <c r="B199" s="80" t="s">
        <v>171</v>
      </c>
      <c r="C199" s="80" t="s">
        <v>202</v>
      </c>
      <c r="D199" s="80" t="s">
        <v>183</v>
      </c>
      <c r="E199" s="80" t="s">
        <v>67</v>
      </c>
      <c r="F199" s="80" t="s">
        <v>266</v>
      </c>
      <c r="G199" s="81">
        <v>850000</v>
      </c>
      <c r="H199" s="81">
        <v>880000</v>
      </c>
      <c r="I199" s="65"/>
      <c r="J199" s="11"/>
      <c r="K199" s="11"/>
      <c r="L199" s="11"/>
    </row>
    <row r="200" spans="1:12" ht="14.25" customHeight="1" x14ac:dyDescent="0.2">
      <c r="A200" s="82" t="s">
        <v>346</v>
      </c>
      <c r="B200" s="80" t="s">
        <v>171</v>
      </c>
      <c r="C200" s="80" t="s">
        <v>202</v>
      </c>
      <c r="D200" s="80" t="s">
        <v>183</v>
      </c>
      <c r="E200" s="80" t="s">
        <v>67</v>
      </c>
      <c r="F200" s="80" t="s">
        <v>193</v>
      </c>
      <c r="G200" s="81">
        <v>850000</v>
      </c>
      <c r="H200" s="81">
        <v>880000</v>
      </c>
      <c r="I200" s="65"/>
      <c r="J200" s="11"/>
      <c r="K200" s="11"/>
      <c r="L200" s="11"/>
    </row>
    <row r="201" spans="1:12" ht="14.25" customHeight="1" x14ac:dyDescent="0.2">
      <c r="A201" s="90" t="s">
        <v>51</v>
      </c>
      <c r="B201" s="80" t="s">
        <v>171</v>
      </c>
      <c r="C201" s="80" t="s">
        <v>202</v>
      </c>
      <c r="D201" s="80" t="s">
        <v>183</v>
      </c>
      <c r="E201" s="80" t="s">
        <v>68</v>
      </c>
      <c r="F201" s="80"/>
      <c r="G201" s="81">
        <f>G202+G205</f>
        <v>1779300</v>
      </c>
      <c r="H201" s="81">
        <f>H202+H205</f>
        <v>1941200</v>
      </c>
      <c r="I201" s="65"/>
      <c r="J201" s="11"/>
      <c r="K201" s="11"/>
      <c r="L201" s="11"/>
    </row>
    <row r="202" spans="1:12" ht="14.25" customHeight="1" x14ac:dyDescent="0.2">
      <c r="A202" s="82" t="s">
        <v>302</v>
      </c>
      <c r="B202" s="80" t="s">
        <v>171</v>
      </c>
      <c r="C202" s="80" t="s">
        <v>202</v>
      </c>
      <c r="D202" s="80" t="s">
        <v>183</v>
      </c>
      <c r="E202" s="80" t="s">
        <v>69</v>
      </c>
      <c r="F202" s="80"/>
      <c r="G202" s="81">
        <f>G203</f>
        <v>100</v>
      </c>
      <c r="H202" s="81">
        <f>H203</f>
        <v>0</v>
      </c>
      <c r="I202" s="65"/>
      <c r="J202" s="11"/>
      <c r="K202" s="11"/>
      <c r="L202" s="11"/>
    </row>
    <row r="203" spans="1:12" x14ac:dyDescent="0.2">
      <c r="A203" s="82" t="s">
        <v>303</v>
      </c>
      <c r="B203" s="80" t="s">
        <v>171</v>
      </c>
      <c r="C203" s="80" t="s">
        <v>202</v>
      </c>
      <c r="D203" s="80" t="s">
        <v>183</v>
      </c>
      <c r="E203" s="80" t="s">
        <v>70</v>
      </c>
      <c r="F203" s="80"/>
      <c r="G203" s="81">
        <f>G204</f>
        <v>100</v>
      </c>
      <c r="H203" s="81">
        <f>H204</f>
        <v>0</v>
      </c>
      <c r="I203" s="65"/>
      <c r="J203" s="11"/>
      <c r="K203" s="11"/>
      <c r="L203" s="11"/>
    </row>
    <row r="204" spans="1:12" x14ac:dyDescent="0.2">
      <c r="A204" s="90" t="s">
        <v>465</v>
      </c>
      <c r="B204" s="80" t="s">
        <v>171</v>
      </c>
      <c r="C204" s="80" t="s">
        <v>202</v>
      </c>
      <c r="D204" s="80" t="s">
        <v>183</v>
      </c>
      <c r="E204" s="80" t="s">
        <v>70</v>
      </c>
      <c r="F204" s="80" t="s">
        <v>195</v>
      </c>
      <c r="G204" s="81">
        <v>100</v>
      </c>
      <c r="H204" s="81"/>
      <c r="I204" s="65"/>
      <c r="J204" s="11"/>
      <c r="K204" s="11"/>
      <c r="L204" s="11"/>
    </row>
    <row r="205" spans="1:12" x14ac:dyDescent="0.2">
      <c r="A205" s="90" t="s">
        <v>175</v>
      </c>
      <c r="B205" s="80" t="s">
        <v>171</v>
      </c>
      <c r="C205" s="80" t="s">
        <v>202</v>
      </c>
      <c r="D205" s="80" t="s">
        <v>183</v>
      </c>
      <c r="E205" s="80" t="s">
        <v>71</v>
      </c>
      <c r="F205" s="80"/>
      <c r="G205" s="81">
        <f>G206</f>
        <v>1779200</v>
      </c>
      <c r="H205" s="81">
        <f>H206</f>
        <v>1941200</v>
      </c>
      <c r="I205" s="65"/>
      <c r="J205" s="11"/>
      <c r="K205" s="11"/>
      <c r="L205" s="11"/>
    </row>
    <row r="206" spans="1:12" ht="15" customHeight="1" x14ac:dyDescent="0.2">
      <c r="A206" s="82" t="s">
        <v>303</v>
      </c>
      <c r="B206" s="80" t="s">
        <v>171</v>
      </c>
      <c r="C206" s="80" t="s">
        <v>202</v>
      </c>
      <c r="D206" s="80" t="s">
        <v>183</v>
      </c>
      <c r="E206" s="80" t="s">
        <v>72</v>
      </c>
      <c r="F206" s="80"/>
      <c r="G206" s="81">
        <f>SUM(G207:G211)</f>
        <v>1779200</v>
      </c>
      <c r="H206" s="81">
        <f>SUM(H207:H211)</f>
        <v>1941200</v>
      </c>
      <c r="I206" s="65"/>
      <c r="J206" s="11"/>
      <c r="K206" s="11"/>
      <c r="L206" s="11"/>
    </row>
    <row r="207" spans="1:12" ht="15" customHeight="1" x14ac:dyDescent="0.2">
      <c r="A207" s="96" t="s">
        <v>134</v>
      </c>
      <c r="B207" s="80" t="s">
        <v>171</v>
      </c>
      <c r="C207" s="80" t="s">
        <v>202</v>
      </c>
      <c r="D207" s="80" t="s">
        <v>183</v>
      </c>
      <c r="E207" s="80" t="s">
        <v>72</v>
      </c>
      <c r="F207" s="80" t="s">
        <v>245</v>
      </c>
      <c r="G207" s="81">
        <v>1058000</v>
      </c>
      <c r="H207" s="81">
        <v>1058000</v>
      </c>
      <c r="I207" s="65"/>
      <c r="J207" s="11"/>
      <c r="K207" s="11"/>
      <c r="L207" s="11"/>
    </row>
    <row r="208" spans="1:12" ht="15" customHeight="1" x14ac:dyDescent="0.2">
      <c r="A208" s="90" t="s">
        <v>247</v>
      </c>
      <c r="B208" s="80" t="s">
        <v>171</v>
      </c>
      <c r="C208" s="80" t="s">
        <v>202</v>
      </c>
      <c r="D208" s="80" t="s">
        <v>183</v>
      </c>
      <c r="E208" s="80" t="s">
        <v>72</v>
      </c>
      <c r="F208" s="80" t="s">
        <v>246</v>
      </c>
      <c r="G208" s="81">
        <v>300</v>
      </c>
      <c r="H208" s="81">
        <v>300</v>
      </c>
      <c r="I208" s="65"/>
      <c r="J208" s="11"/>
      <c r="K208" s="11"/>
      <c r="L208" s="11"/>
    </row>
    <row r="209" spans="1:12" ht="22.5" x14ac:dyDescent="0.2">
      <c r="A209" s="96" t="s">
        <v>135</v>
      </c>
      <c r="B209" s="80" t="s">
        <v>171</v>
      </c>
      <c r="C209" s="80" t="s">
        <v>202</v>
      </c>
      <c r="D209" s="80" t="s">
        <v>183</v>
      </c>
      <c r="E209" s="80" t="s">
        <v>72</v>
      </c>
      <c r="F209" s="80" t="s">
        <v>133</v>
      </c>
      <c r="G209" s="81">
        <v>319500</v>
      </c>
      <c r="H209" s="81">
        <v>319500</v>
      </c>
      <c r="I209" s="65"/>
      <c r="J209" s="11"/>
      <c r="K209" s="11"/>
      <c r="L209" s="11"/>
    </row>
    <row r="210" spans="1:12" ht="14.25" customHeight="1" x14ac:dyDescent="0.2">
      <c r="A210" s="82" t="s">
        <v>267</v>
      </c>
      <c r="B210" s="80" t="s">
        <v>171</v>
      </c>
      <c r="C210" s="80" t="s">
        <v>202</v>
      </c>
      <c r="D210" s="80" t="s">
        <v>183</v>
      </c>
      <c r="E210" s="80" t="s">
        <v>72</v>
      </c>
      <c r="F210" s="80" t="s">
        <v>266</v>
      </c>
      <c r="G210" s="81">
        <v>101400</v>
      </c>
      <c r="H210" s="81">
        <v>101400</v>
      </c>
      <c r="I210" s="65"/>
      <c r="J210" s="11"/>
      <c r="K210" s="11"/>
      <c r="L210" s="11"/>
    </row>
    <row r="211" spans="1:12" ht="14.25" customHeight="1" x14ac:dyDescent="0.2">
      <c r="A211" s="82" t="s">
        <v>346</v>
      </c>
      <c r="B211" s="80" t="s">
        <v>171</v>
      </c>
      <c r="C211" s="80" t="s">
        <v>202</v>
      </c>
      <c r="D211" s="80" t="s">
        <v>183</v>
      </c>
      <c r="E211" s="80" t="s">
        <v>72</v>
      </c>
      <c r="F211" s="80" t="s">
        <v>193</v>
      </c>
      <c r="G211" s="81">
        <v>300000</v>
      </c>
      <c r="H211" s="81">
        <v>462000</v>
      </c>
      <c r="I211" s="65"/>
      <c r="J211" s="11"/>
      <c r="K211" s="11"/>
      <c r="L211" s="11"/>
    </row>
    <row r="212" spans="1:12" x14ac:dyDescent="0.2">
      <c r="A212" s="90" t="s">
        <v>249</v>
      </c>
      <c r="B212" s="80" t="s">
        <v>171</v>
      </c>
      <c r="C212" s="80" t="s">
        <v>202</v>
      </c>
      <c r="D212" s="80" t="s">
        <v>190</v>
      </c>
      <c r="E212" s="80"/>
      <c r="F212" s="80"/>
      <c r="G212" s="81">
        <f>G213</f>
        <v>5624518</v>
      </c>
      <c r="H212" s="81">
        <f>H213</f>
        <v>5625218</v>
      </c>
      <c r="I212" s="65"/>
      <c r="J212" s="11"/>
      <c r="K212" s="11"/>
      <c r="L212" s="11"/>
    </row>
    <row r="213" spans="1:12" x14ac:dyDescent="0.2">
      <c r="A213" s="90" t="s">
        <v>357</v>
      </c>
      <c r="B213" s="80" t="s">
        <v>171</v>
      </c>
      <c r="C213" s="80" t="s">
        <v>202</v>
      </c>
      <c r="D213" s="80" t="s">
        <v>190</v>
      </c>
      <c r="E213" s="80" t="s">
        <v>358</v>
      </c>
      <c r="F213" s="80"/>
      <c r="G213" s="81">
        <f>G214+G220+G224</f>
        <v>5624518</v>
      </c>
      <c r="H213" s="81">
        <f>H214+H220+H224</f>
        <v>5625218</v>
      </c>
      <c r="I213" s="65"/>
      <c r="J213" s="11"/>
      <c r="K213" s="11"/>
      <c r="L213" s="11"/>
    </row>
    <row r="214" spans="1:12" x14ac:dyDescent="0.2">
      <c r="A214" s="90" t="s">
        <v>15</v>
      </c>
      <c r="B214" s="80" t="s">
        <v>171</v>
      </c>
      <c r="C214" s="80" t="s">
        <v>202</v>
      </c>
      <c r="D214" s="80" t="s">
        <v>190</v>
      </c>
      <c r="E214" s="80" t="s">
        <v>359</v>
      </c>
      <c r="F214" s="120"/>
      <c r="G214" s="121">
        <f>G215</f>
        <v>1333000</v>
      </c>
      <c r="H214" s="121">
        <f>H215</f>
        <v>1333000</v>
      </c>
      <c r="I214" s="65"/>
      <c r="J214" s="11"/>
      <c r="K214" s="11"/>
      <c r="L214" s="11"/>
    </row>
    <row r="215" spans="1:12" ht="15.75" customHeight="1" x14ac:dyDescent="0.2">
      <c r="A215" s="90" t="s">
        <v>89</v>
      </c>
      <c r="B215" s="80" t="s">
        <v>171</v>
      </c>
      <c r="C215" s="80" t="s">
        <v>202</v>
      </c>
      <c r="D215" s="80" t="s">
        <v>190</v>
      </c>
      <c r="E215" s="80" t="s">
        <v>360</v>
      </c>
      <c r="F215" s="80"/>
      <c r="G215" s="81">
        <f>G216+G217+G218+G219</f>
        <v>1333000</v>
      </c>
      <c r="H215" s="81">
        <f>H216+H217+H218+H219</f>
        <v>1333000</v>
      </c>
      <c r="I215" s="65"/>
      <c r="J215" s="11"/>
      <c r="K215" s="11"/>
      <c r="L215" s="11"/>
    </row>
    <row r="216" spans="1:12" x14ac:dyDescent="0.2">
      <c r="A216" s="96" t="s">
        <v>130</v>
      </c>
      <c r="B216" s="80" t="s">
        <v>171</v>
      </c>
      <c r="C216" s="80" t="s">
        <v>202</v>
      </c>
      <c r="D216" s="80" t="s">
        <v>190</v>
      </c>
      <c r="E216" s="80" t="s">
        <v>360</v>
      </c>
      <c r="F216" s="80" t="s">
        <v>188</v>
      </c>
      <c r="G216" s="81">
        <v>930800</v>
      </c>
      <c r="H216" s="81">
        <v>930800</v>
      </c>
      <c r="I216" s="65"/>
      <c r="J216" s="11"/>
      <c r="K216" s="11"/>
      <c r="L216" s="11"/>
    </row>
    <row r="217" spans="1:12" ht="22.5" x14ac:dyDescent="0.2">
      <c r="A217" s="96" t="s">
        <v>132</v>
      </c>
      <c r="B217" s="80" t="s">
        <v>171</v>
      </c>
      <c r="C217" s="80" t="s">
        <v>202</v>
      </c>
      <c r="D217" s="80" t="s">
        <v>190</v>
      </c>
      <c r="E217" s="80" t="s">
        <v>360</v>
      </c>
      <c r="F217" s="80" t="s">
        <v>131</v>
      </c>
      <c r="G217" s="81">
        <v>281100</v>
      </c>
      <c r="H217" s="81">
        <v>281100</v>
      </c>
      <c r="I217" s="65"/>
      <c r="J217" s="11"/>
      <c r="K217" s="11"/>
      <c r="L217" s="11"/>
    </row>
    <row r="218" spans="1:12" ht="15.75" customHeight="1" x14ac:dyDescent="0.2">
      <c r="A218" s="82" t="s">
        <v>267</v>
      </c>
      <c r="B218" s="80" t="s">
        <v>171</v>
      </c>
      <c r="C218" s="80" t="s">
        <v>202</v>
      </c>
      <c r="D218" s="80" t="s">
        <v>190</v>
      </c>
      <c r="E218" s="80" t="s">
        <v>360</v>
      </c>
      <c r="F218" s="80" t="s">
        <v>266</v>
      </c>
      <c r="G218" s="81">
        <v>50100</v>
      </c>
      <c r="H218" s="81">
        <v>50100</v>
      </c>
      <c r="I218" s="65"/>
      <c r="J218" s="11"/>
      <c r="K218" s="11"/>
      <c r="L218" s="11"/>
    </row>
    <row r="219" spans="1:12" x14ac:dyDescent="0.2">
      <c r="A219" s="82" t="s">
        <v>346</v>
      </c>
      <c r="B219" s="80" t="s">
        <v>171</v>
      </c>
      <c r="C219" s="80" t="s">
        <v>202</v>
      </c>
      <c r="D219" s="80" t="s">
        <v>190</v>
      </c>
      <c r="E219" s="80" t="s">
        <v>360</v>
      </c>
      <c r="F219" s="80" t="s">
        <v>193</v>
      </c>
      <c r="G219" s="81">
        <v>71000</v>
      </c>
      <c r="H219" s="81">
        <v>71000</v>
      </c>
      <c r="I219" s="65"/>
      <c r="J219" s="11"/>
      <c r="K219" s="11"/>
      <c r="L219" s="11"/>
    </row>
    <row r="220" spans="1:12" x14ac:dyDescent="0.2">
      <c r="A220" s="82" t="s">
        <v>302</v>
      </c>
      <c r="B220" s="80" t="s">
        <v>171</v>
      </c>
      <c r="C220" s="80" t="s">
        <v>202</v>
      </c>
      <c r="D220" s="80" t="s">
        <v>190</v>
      </c>
      <c r="E220" s="80" t="s">
        <v>361</v>
      </c>
      <c r="F220" s="80"/>
      <c r="G220" s="81">
        <f>G221</f>
        <v>3200</v>
      </c>
      <c r="H220" s="81">
        <f>H221</f>
        <v>3200</v>
      </c>
      <c r="I220" s="65"/>
      <c r="J220" s="11"/>
      <c r="K220" s="11"/>
      <c r="L220" s="11"/>
    </row>
    <row r="221" spans="1:12" ht="33.75" x14ac:dyDescent="0.2">
      <c r="A221" s="90" t="s">
        <v>232</v>
      </c>
      <c r="B221" s="80" t="s">
        <v>171</v>
      </c>
      <c r="C221" s="80" t="s">
        <v>202</v>
      </c>
      <c r="D221" s="80" t="s">
        <v>190</v>
      </c>
      <c r="E221" s="80" t="s">
        <v>362</v>
      </c>
      <c r="F221" s="80"/>
      <c r="G221" s="81">
        <f>G222+G223</f>
        <v>3200</v>
      </c>
      <c r="H221" s="81">
        <f>H222+H223</f>
        <v>3200</v>
      </c>
      <c r="I221" s="65"/>
      <c r="J221" s="11"/>
      <c r="K221" s="11"/>
      <c r="L221" s="11"/>
    </row>
    <row r="222" spans="1:12" x14ac:dyDescent="0.2">
      <c r="A222" s="82" t="s">
        <v>13</v>
      </c>
      <c r="B222" s="80" t="s">
        <v>171</v>
      </c>
      <c r="C222" s="80" t="s">
        <v>202</v>
      </c>
      <c r="D222" s="80" t="s">
        <v>190</v>
      </c>
      <c r="E222" s="80" t="s">
        <v>362</v>
      </c>
      <c r="F222" s="80" t="s">
        <v>194</v>
      </c>
      <c r="G222" s="81">
        <v>200</v>
      </c>
      <c r="H222" s="81">
        <v>200</v>
      </c>
      <c r="I222" s="65"/>
      <c r="J222" s="11"/>
      <c r="K222" s="11"/>
      <c r="L222" s="11"/>
    </row>
    <row r="223" spans="1:12" x14ac:dyDescent="0.2">
      <c r="A223" s="90" t="s">
        <v>465</v>
      </c>
      <c r="B223" s="80" t="s">
        <v>171</v>
      </c>
      <c r="C223" s="80" t="s">
        <v>202</v>
      </c>
      <c r="D223" s="80" t="s">
        <v>190</v>
      </c>
      <c r="E223" s="80" t="s">
        <v>362</v>
      </c>
      <c r="F223" s="80" t="s">
        <v>195</v>
      </c>
      <c r="G223" s="81">
        <v>3000</v>
      </c>
      <c r="H223" s="81">
        <v>3000</v>
      </c>
      <c r="I223" s="65"/>
      <c r="J223" s="11"/>
      <c r="K223" s="11"/>
      <c r="L223" s="11"/>
    </row>
    <row r="224" spans="1:12" ht="33.75" x14ac:dyDescent="0.2">
      <c r="A224" s="90" t="s">
        <v>232</v>
      </c>
      <c r="B224" s="80" t="s">
        <v>171</v>
      </c>
      <c r="C224" s="80" t="s">
        <v>202</v>
      </c>
      <c r="D224" s="80" t="s">
        <v>190</v>
      </c>
      <c r="E224" s="80" t="s">
        <v>363</v>
      </c>
      <c r="F224" s="80"/>
      <c r="G224" s="81">
        <f>SUM(G225:G228)</f>
        <v>4288318</v>
      </c>
      <c r="H224" s="81">
        <f>SUM(H225:H228)</f>
        <v>4289018</v>
      </c>
      <c r="I224" s="65"/>
      <c r="J224" s="11"/>
      <c r="K224" s="11"/>
      <c r="L224" s="11"/>
    </row>
    <row r="225" spans="1:12" ht="15.75" customHeight="1" x14ac:dyDescent="0.2">
      <c r="A225" s="96" t="s">
        <v>134</v>
      </c>
      <c r="B225" s="80" t="s">
        <v>171</v>
      </c>
      <c r="C225" s="80" t="s">
        <v>202</v>
      </c>
      <c r="D225" s="80" t="s">
        <v>190</v>
      </c>
      <c r="E225" s="80" t="s">
        <v>363</v>
      </c>
      <c r="F225" s="80" t="s">
        <v>245</v>
      </c>
      <c r="G225" s="81">
        <v>2882655</v>
      </c>
      <c r="H225" s="81">
        <v>2882655</v>
      </c>
      <c r="I225" s="65"/>
      <c r="J225" s="11"/>
      <c r="K225" s="11"/>
      <c r="L225" s="11"/>
    </row>
    <row r="226" spans="1:12" ht="22.5" x14ac:dyDescent="0.2">
      <c r="A226" s="96" t="s">
        <v>135</v>
      </c>
      <c r="B226" s="80" t="s">
        <v>171</v>
      </c>
      <c r="C226" s="80" t="s">
        <v>202</v>
      </c>
      <c r="D226" s="80" t="s">
        <v>190</v>
      </c>
      <c r="E226" s="80" t="s">
        <v>363</v>
      </c>
      <c r="F226" s="80" t="s">
        <v>133</v>
      </c>
      <c r="G226" s="81">
        <v>870563</v>
      </c>
      <c r="H226" s="81">
        <v>870563</v>
      </c>
      <c r="I226" s="65"/>
      <c r="J226" s="11"/>
      <c r="K226" s="11"/>
      <c r="L226" s="11"/>
    </row>
    <row r="227" spans="1:12" ht="15.75" customHeight="1" x14ac:dyDescent="0.2">
      <c r="A227" s="82" t="s">
        <v>267</v>
      </c>
      <c r="B227" s="80" t="s">
        <v>171</v>
      </c>
      <c r="C227" s="80" t="s">
        <v>202</v>
      </c>
      <c r="D227" s="80" t="s">
        <v>190</v>
      </c>
      <c r="E227" s="80" t="s">
        <v>363</v>
      </c>
      <c r="F227" s="80" t="s">
        <v>266</v>
      </c>
      <c r="G227" s="81">
        <v>338000</v>
      </c>
      <c r="H227" s="81">
        <v>338700</v>
      </c>
      <c r="I227" s="65"/>
      <c r="J227" s="11"/>
      <c r="K227" s="11"/>
      <c r="L227" s="11"/>
    </row>
    <row r="228" spans="1:12" x14ac:dyDescent="0.2">
      <c r="A228" s="82" t="s">
        <v>346</v>
      </c>
      <c r="B228" s="120" t="s">
        <v>171</v>
      </c>
      <c r="C228" s="120" t="s">
        <v>202</v>
      </c>
      <c r="D228" s="120" t="s">
        <v>190</v>
      </c>
      <c r="E228" s="80" t="s">
        <v>363</v>
      </c>
      <c r="F228" s="120" t="s">
        <v>193</v>
      </c>
      <c r="G228" s="121">
        <v>197100</v>
      </c>
      <c r="H228" s="121">
        <v>197100</v>
      </c>
      <c r="I228" s="65"/>
      <c r="J228" s="11"/>
      <c r="K228" s="11"/>
      <c r="L228" s="11"/>
    </row>
    <row r="229" spans="1:12" x14ac:dyDescent="0.2">
      <c r="A229" s="49" t="s">
        <v>162</v>
      </c>
      <c r="B229" s="45" t="s">
        <v>177</v>
      </c>
      <c r="C229" s="50"/>
      <c r="D229" s="50"/>
      <c r="E229" s="50"/>
      <c r="F229" s="50"/>
      <c r="G229" s="51">
        <f>G230</f>
        <v>4967762</v>
      </c>
      <c r="H229" s="51">
        <f>H230</f>
        <v>5067647</v>
      </c>
      <c r="I229" s="65"/>
      <c r="J229" s="11"/>
      <c r="K229" s="11"/>
      <c r="L229" s="11"/>
    </row>
    <row r="230" spans="1:12" x14ac:dyDescent="0.2">
      <c r="A230" s="5" t="s">
        <v>185</v>
      </c>
      <c r="B230" s="6" t="s">
        <v>177</v>
      </c>
      <c r="C230" s="6" t="s">
        <v>183</v>
      </c>
      <c r="D230" s="6" t="s">
        <v>184</v>
      </c>
      <c r="E230" s="6"/>
      <c r="F230" s="33"/>
      <c r="G230" s="7">
        <f>G231+G245</f>
        <v>4967762</v>
      </c>
      <c r="H230" s="7">
        <f>H231+H245</f>
        <v>5067647</v>
      </c>
      <c r="I230" s="65"/>
      <c r="J230" s="11"/>
      <c r="K230" s="11"/>
      <c r="L230" s="11"/>
    </row>
    <row r="231" spans="1:12" ht="22.5" x14ac:dyDescent="0.2">
      <c r="A231" s="5" t="s">
        <v>218</v>
      </c>
      <c r="B231" s="6" t="s">
        <v>177</v>
      </c>
      <c r="C231" s="6" t="s">
        <v>183</v>
      </c>
      <c r="D231" s="6" t="s">
        <v>198</v>
      </c>
      <c r="E231" s="6"/>
      <c r="F231" s="33"/>
      <c r="G231" s="7">
        <f>G232</f>
        <v>3767762</v>
      </c>
      <c r="H231" s="7">
        <f>H232</f>
        <v>3817647</v>
      </c>
      <c r="I231" s="65"/>
      <c r="J231" s="11"/>
      <c r="K231" s="11"/>
      <c r="L231" s="11"/>
    </row>
    <row r="232" spans="1:12" x14ac:dyDescent="0.2">
      <c r="A232" s="18" t="s">
        <v>349</v>
      </c>
      <c r="B232" s="6" t="s">
        <v>177</v>
      </c>
      <c r="C232" s="6" t="s">
        <v>183</v>
      </c>
      <c r="D232" s="6" t="s">
        <v>198</v>
      </c>
      <c r="E232" s="6" t="s">
        <v>23</v>
      </c>
      <c r="F232" s="33"/>
      <c r="G232" s="7">
        <f>G233+G242+G239</f>
        <v>3767762</v>
      </c>
      <c r="H232" s="7">
        <f>H233+H242+H239</f>
        <v>3817647</v>
      </c>
      <c r="I232" s="65"/>
      <c r="J232" s="11"/>
      <c r="K232" s="11"/>
      <c r="L232" s="11"/>
    </row>
    <row r="233" spans="1:12" x14ac:dyDescent="0.2">
      <c r="A233" s="5" t="s">
        <v>15</v>
      </c>
      <c r="B233" s="6" t="s">
        <v>177</v>
      </c>
      <c r="C233" s="6" t="s">
        <v>183</v>
      </c>
      <c r="D233" s="6" t="s">
        <v>198</v>
      </c>
      <c r="E233" s="6" t="s">
        <v>24</v>
      </c>
      <c r="F233" s="6"/>
      <c r="G233" s="7">
        <f>G234</f>
        <v>2259167</v>
      </c>
      <c r="H233" s="7">
        <f>H234</f>
        <v>2309167</v>
      </c>
      <c r="I233" s="65"/>
      <c r="J233" s="11"/>
      <c r="K233" s="11"/>
      <c r="L233" s="11"/>
    </row>
    <row r="234" spans="1:12" ht="17.25" customHeight="1" x14ac:dyDescent="0.2">
      <c r="A234" s="18" t="s">
        <v>89</v>
      </c>
      <c r="B234" s="6" t="s">
        <v>177</v>
      </c>
      <c r="C234" s="6" t="s">
        <v>183</v>
      </c>
      <c r="D234" s="6" t="s">
        <v>198</v>
      </c>
      <c r="E234" s="6" t="s">
        <v>25</v>
      </c>
      <c r="F234" s="6"/>
      <c r="G234" s="7">
        <f>SUM(G235:G238)</f>
        <v>2259167</v>
      </c>
      <c r="H234" s="7">
        <f>SUM(H235:H238)</f>
        <v>2309167</v>
      </c>
      <c r="I234" s="65"/>
      <c r="J234" s="11"/>
      <c r="K234" s="11"/>
      <c r="L234" s="11"/>
    </row>
    <row r="235" spans="1:12" x14ac:dyDescent="0.2">
      <c r="A235" s="122" t="s">
        <v>130</v>
      </c>
      <c r="B235" s="6" t="s">
        <v>177</v>
      </c>
      <c r="C235" s="6" t="s">
        <v>183</v>
      </c>
      <c r="D235" s="6" t="s">
        <v>198</v>
      </c>
      <c r="E235" s="6" t="s">
        <v>25</v>
      </c>
      <c r="F235" s="6" t="s">
        <v>188</v>
      </c>
      <c r="G235" s="7">
        <v>1192677</v>
      </c>
      <c r="H235" s="7">
        <v>1192677</v>
      </c>
      <c r="I235" s="65"/>
      <c r="J235" s="11"/>
      <c r="K235" s="11"/>
      <c r="L235" s="11"/>
    </row>
    <row r="236" spans="1:12" ht="22.5" x14ac:dyDescent="0.2">
      <c r="A236" s="122" t="s">
        <v>132</v>
      </c>
      <c r="B236" s="6" t="s">
        <v>177</v>
      </c>
      <c r="C236" s="6" t="s">
        <v>183</v>
      </c>
      <c r="D236" s="6" t="s">
        <v>198</v>
      </c>
      <c r="E236" s="6" t="s">
        <v>25</v>
      </c>
      <c r="F236" s="6" t="s">
        <v>131</v>
      </c>
      <c r="G236" s="7">
        <v>360190</v>
      </c>
      <c r="H236" s="7">
        <v>360190</v>
      </c>
      <c r="I236" s="65"/>
      <c r="J236" s="11"/>
      <c r="K236" s="11"/>
      <c r="L236" s="11"/>
    </row>
    <row r="237" spans="1:12" ht="15.75" customHeight="1" x14ac:dyDescent="0.2">
      <c r="A237" s="5" t="s">
        <v>267</v>
      </c>
      <c r="B237" s="6" t="s">
        <v>177</v>
      </c>
      <c r="C237" s="6" t="s">
        <v>183</v>
      </c>
      <c r="D237" s="6" t="s">
        <v>198</v>
      </c>
      <c r="E237" s="6" t="s">
        <v>25</v>
      </c>
      <c r="F237" s="6" t="s">
        <v>266</v>
      </c>
      <c r="G237" s="7">
        <v>156300</v>
      </c>
      <c r="H237" s="7">
        <v>156300</v>
      </c>
      <c r="I237" s="65"/>
      <c r="J237" s="11"/>
      <c r="K237" s="11"/>
      <c r="L237" s="11"/>
    </row>
    <row r="238" spans="1:12" x14ac:dyDescent="0.2">
      <c r="A238" s="5" t="s">
        <v>346</v>
      </c>
      <c r="B238" s="6" t="s">
        <v>177</v>
      </c>
      <c r="C238" s="6" t="s">
        <v>183</v>
      </c>
      <c r="D238" s="6" t="s">
        <v>198</v>
      </c>
      <c r="E238" s="6" t="s">
        <v>25</v>
      </c>
      <c r="F238" s="6" t="s">
        <v>193</v>
      </c>
      <c r="G238" s="7">
        <v>550000</v>
      </c>
      <c r="H238" s="7">
        <v>600000</v>
      </c>
      <c r="I238" s="65"/>
      <c r="J238" s="11"/>
      <c r="K238" s="11"/>
      <c r="L238" s="11"/>
    </row>
    <row r="239" spans="1:12" x14ac:dyDescent="0.2">
      <c r="A239" s="5" t="s">
        <v>302</v>
      </c>
      <c r="B239" s="6" t="s">
        <v>177</v>
      </c>
      <c r="C239" s="6" t="s">
        <v>183</v>
      </c>
      <c r="D239" s="6" t="s">
        <v>198</v>
      </c>
      <c r="E239" s="6" t="s">
        <v>90</v>
      </c>
      <c r="F239" s="6"/>
      <c r="G239" s="7">
        <f>G240+G241</f>
        <v>42115</v>
      </c>
      <c r="H239" s="7">
        <f>H240+H241</f>
        <v>42000</v>
      </c>
      <c r="I239" s="65"/>
      <c r="J239" s="11"/>
      <c r="K239" s="11"/>
      <c r="L239" s="11"/>
    </row>
    <row r="240" spans="1:12" x14ac:dyDescent="0.2">
      <c r="A240" s="5" t="s">
        <v>196</v>
      </c>
      <c r="B240" s="6" t="s">
        <v>177</v>
      </c>
      <c r="C240" s="6" t="s">
        <v>183</v>
      </c>
      <c r="D240" s="6" t="s">
        <v>198</v>
      </c>
      <c r="E240" s="6" t="s">
        <v>90</v>
      </c>
      <c r="F240" s="6" t="s">
        <v>194</v>
      </c>
      <c r="G240" s="7">
        <v>115</v>
      </c>
      <c r="H240" s="7"/>
      <c r="I240" s="65"/>
      <c r="J240" s="11"/>
      <c r="K240" s="11"/>
      <c r="L240" s="11"/>
    </row>
    <row r="241" spans="1:12" x14ac:dyDescent="0.2">
      <c r="A241" s="5" t="s">
        <v>465</v>
      </c>
      <c r="B241" s="6" t="s">
        <v>177</v>
      </c>
      <c r="C241" s="6" t="s">
        <v>183</v>
      </c>
      <c r="D241" s="6" t="s">
        <v>198</v>
      </c>
      <c r="E241" s="6" t="s">
        <v>90</v>
      </c>
      <c r="F241" s="6" t="s">
        <v>195</v>
      </c>
      <c r="G241" s="7">
        <v>42000</v>
      </c>
      <c r="H241" s="7">
        <v>42000</v>
      </c>
      <c r="I241" s="65"/>
      <c r="J241" s="11"/>
      <c r="K241" s="11"/>
      <c r="L241" s="11"/>
    </row>
    <row r="242" spans="1:12" x14ac:dyDescent="0.2">
      <c r="A242" s="5" t="s">
        <v>163</v>
      </c>
      <c r="B242" s="6" t="s">
        <v>177</v>
      </c>
      <c r="C242" s="6" t="s">
        <v>183</v>
      </c>
      <c r="D242" s="6" t="s">
        <v>198</v>
      </c>
      <c r="E242" s="6" t="s">
        <v>125</v>
      </c>
      <c r="F242" s="6"/>
      <c r="G242" s="7">
        <f>G243+G244</f>
        <v>1466480</v>
      </c>
      <c r="H242" s="7">
        <f>H243+H244</f>
        <v>1466480</v>
      </c>
      <c r="I242" s="65"/>
      <c r="J242" s="11"/>
      <c r="K242" s="11"/>
      <c r="L242" s="11"/>
    </row>
    <row r="243" spans="1:12" x14ac:dyDescent="0.2">
      <c r="A243" s="122" t="s">
        <v>130</v>
      </c>
      <c r="B243" s="6" t="s">
        <v>177</v>
      </c>
      <c r="C243" s="6" t="s">
        <v>183</v>
      </c>
      <c r="D243" s="6" t="s">
        <v>198</v>
      </c>
      <c r="E243" s="6" t="s">
        <v>125</v>
      </c>
      <c r="F243" s="6" t="s">
        <v>188</v>
      </c>
      <c r="G243" s="7">
        <v>1126330</v>
      </c>
      <c r="H243" s="7">
        <v>1126330</v>
      </c>
      <c r="I243" s="65"/>
      <c r="J243" s="11"/>
      <c r="K243" s="11"/>
      <c r="L243" s="11"/>
    </row>
    <row r="244" spans="1:12" ht="22.5" x14ac:dyDescent="0.2">
      <c r="A244" s="122" t="s">
        <v>132</v>
      </c>
      <c r="B244" s="6" t="s">
        <v>177</v>
      </c>
      <c r="C244" s="6" t="s">
        <v>183</v>
      </c>
      <c r="D244" s="6" t="s">
        <v>198</v>
      </c>
      <c r="E244" s="6" t="s">
        <v>125</v>
      </c>
      <c r="F244" s="6" t="s">
        <v>131</v>
      </c>
      <c r="G244" s="7">
        <v>340150</v>
      </c>
      <c r="H244" s="7">
        <v>340150</v>
      </c>
      <c r="I244" s="65"/>
      <c r="J244" s="11"/>
      <c r="K244" s="11"/>
      <c r="L244" s="11"/>
    </row>
    <row r="245" spans="1:12" x14ac:dyDescent="0.2">
      <c r="A245" s="9" t="s">
        <v>199</v>
      </c>
      <c r="B245" s="6" t="s">
        <v>177</v>
      </c>
      <c r="C245" s="6" t="s">
        <v>183</v>
      </c>
      <c r="D245" s="6" t="s">
        <v>197</v>
      </c>
      <c r="E245" s="6"/>
      <c r="F245" s="6"/>
      <c r="G245" s="7">
        <f>G246+G248</f>
        <v>1200000</v>
      </c>
      <c r="H245" s="7">
        <f>H246+H248</f>
        <v>1250000</v>
      </c>
      <c r="I245" s="65"/>
      <c r="J245" s="11"/>
      <c r="K245" s="11"/>
      <c r="L245" s="11"/>
    </row>
    <row r="246" spans="1:12" x14ac:dyDescent="0.2">
      <c r="A246" s="28" t="s">
        <v>278</v>
      </c>
      <c r="B246" s="6" t="s">
        <v>177</v>
      </c>
      <c r="C246" s="6" t="s">
        <v>183</v>
      </c>
      <c r="D246" s="6" t="s">
        <v>197</v>
      </c>
      <c r="E246" s="6" t="s">
        <v>106</v>
      </c>
      <c r="F246" s="6"/>
      <c r="G246" s="7">
        <f>G247</f>
        <v>150000</v>
      </c>
      <c r="H246" s="7">
        <f>H247</f>
        <v>200000</v>
      </c>
      <c r="I246" s="65"/>
      <c r="J246" s="11"/>
      <c r="K246" s="11"/>
      <c r="L246" s="11"/>
    </row>
    <row r="247" spans="1:12" x14ac:dyDescent="0.2">
      <c r="A247" s="5" t="s">
        <v>201</v>
      </c>
      <c r="B247" s="6" t="s">
        <v>177</v>
      </c>
      <c r="C247" s="6" t="s">
        <v>183</v>
      </c>
      <c r="D247" s="6" t="s">
        <v>197</v>
      </c>
      <c r="E247" s="6" t="s">
        <v>106</v>
      </c>
      <c r="F247" s="6" t="s">
        <v>200</v>
      </c>
      <c r="G247" s="7">
        <v>150000</v>
      </c>
      <c r="H247" s="7">
        <v>200000</v>
      </c>
      <c r="I247" s="65"/>
      <c r="J247" s="11"/>
      <c r="K247" s="11"/>
      <c r="L247" s="11"/>
    </row>
    <row r="248" spans="1:12" x14ac:dyDescent="0.2">
      <c r="A248" s="8" t="s">
        <v>277</v>
      </c>
      <c r="B248" s="6" t="s">
        <v>177</v>
      </c>
      <c r="C248" s="6" t="s">
        <v>183</v>
      </c>
      <c r="D248" s="6" t="s">
        <v>197</v>
      </c>
      <c r="E248" s="6" t="s">
        <v>74</v>
      </c>
      <c r="F248" s="6"/>
      <c r="G248" s="7">
        <f>G249</f>
        <v>1050000</v>
      </c>
      <c r="H248" s="7">
        <f>H249</f>
        <v>1050000</v>
      </c>
      <c r="I248" s="65"/>
      <c r="J248" s="11"/>
      <c r="K248" s="11"/>
      <c r="L248" s="11"/>
    </row>
    <row r="249" spans="1:12" x14ac:dyDescent="0.2">
      <c r="A249" s="5" t="s">
        <v>346</v>
      </c>
      <c r="B249" s="6" t="s">
        <v>177</v>
      </c>
      <c r="C249" s="6" t="s">
        <v>183</v>
      </c>
      <c r="D249" s="6" t="s">
        <v>197</v>
      </c>
      <c r="E249" s="6" t="s">
        <v>74</v>
      </c>
      <c r="F249" s="6" t="s">
        <v>193</v>
      </c>
      <c r="G249" s="7">
        <v>1050000</v>
      </c>
      <c r="H249" s="7">
        <v>1050000</v>
      </c>
      <c r="I249" s="65"/>
      <c r="J249" s="11"/>
      <c r="K249" s="11"/>
      <c r="L249" s="11"/>
    </row>
    <row r="250" spans="1:12" s="27" customFormat="1" ht="24" x14ac:dyDescent="0.2">
      <c r="A250" s="49" t="s">
        <v>164</v>
      </c>
      <c r="B250" s="54" t="s">
        <v>172</v>
      </c>
      <c r="C250" s="55"/>
      <c r="D250" s="55"/>
      <c r="E250" s="52"/>
      <c r="F250" s="55"/>
      <c r="G250" s="51">
        <f>G251+G354+G364</f>
        <v>884677075</v>
      </c>
      <c r="H250" s="51">
        <f>H251+H354+H364</f>
        <v>896517075</v>
      </c>
      <c r="I250" s="66"/>
      <c r="J250" s="20"/>
      <c r="K250" s="20"/>
      <c r="L250" s="20"/>
    </row>
    <row r="251" spans="1:12" x14ac:dyDescent="0.2">
      <c r="A251" s="82" t="s">
        <v>240</v>
      </c>
      <c r="B251" s="98" t="s">
        <v>172</v>
      </c>
      <c r="C251" s="80" t="s">
        <v>211</v>
      </c>
      <c r="D251" s="80" t="s">
        <v>184</v>
      </c>
      <c r="E251" s="80"/>
      <c r="F251" s="80"/>
      <c r="G251" s="81">
        <f>G252+G278+G316+G331+G327</f>
        <v>871057475</v>
      </c>
      <c r="H251" s="81">
        <f>H252+H278+H316+H331+H327</f>
        <v>882897475</v>
      </c>
      <c r="I251" s="67"/>
      <c r="J251" s="11"/>
      <c r="K251" s="11"/>
      <c r="L251" s="11"/>
    </row>
    <row r="252" spans="1:12" x14ac:dyDescent="0.2">
      <c r="A252" s="82" t="s">
        <v>250</v>
      </c>
      <c r="B252" s="98" t="s">
        <v>172</v>
      </c>
      <c r="C252" s="80" t="s">
        <v>211</v>
      </c>
      <c r="D252" s="80" t="s">
        <v>183</v>
      </c>
      <c r="E252" s="80"/>
      <c r="F252" s="80"/>
      <c r="G252" s="81">
        <f>G253</f>
        <v>325197506</v>
      </c>
      <c r="H252" s="81">
        <f>H253</f>
        <v>330147506</v>
      </c>
      <c r="I252" s="67"/>
      <c r="J252" s="11"/>
      <c r="K252" s="11"/>
      <c r="L252" s="11"/>
    </row>
    <row r="253" spans="1:12" ht="22.5" x14ac:dyDescent="0.2">
      <c r="A253" s="83" t="s">
        <v>299</v>
      </c>
      <c r="B253" s="80" t="s">
        <v>172</v>
      </c>
      <c r="C253" s="80" t="s">
        <v>211</v>
      </c>
      <c r="D253" s="80" t="s">
        <v>183</v>
      </c>
      <c r="E253" s="80" t="s">
        <v>38</v>
      </c>
      <c r="F253" s="80"/>
      <c r="G253" s="81">
        <f>G254+G262</f>
        <v>325197506</v>
      </c>
      <c r="H253" s="81">
        <f>H254+H262</f>
        <v>330147506</v>
      </c>
      <c r="I253" s="67"/>
      <c r="J253" s="11"/>
      <c r="K253" s="11"/>
      <c r="L253" s="11"/>
    </row>
    <row r="254" spans="1:12" ht="15.75" customHeight="1" x14ac:dyDescent="0.2">
      <c r="A254" s="124" t="s">
        <v>458</v>
      </c>
      <c r="B254" s="80" t="s">
        <v>172</v>
      </c>
      <c r="C254" s="80" t="s">
        <v>211</v>
      </c>
      <c r="D254" s="80" t="s">
        <v>183</v>
      </c>
      <c r="E254" s="80" t="s">
        <v>419</v>
      </c>
      <c r="F254" s="80"/>
      <c r="G254" s="81">
        <f>G255+G257+G259</f>
        <v>46486100</v>
      </c>
      <c r="H254" s="81">
        <f>H255+H257+H259</f>
        <v>46536100</v>
      </c>
      <c r="I254" s="67"/>
      <c r="J254" s="11"/>
      <c r="K254" s="11"/>
      <c r="L254" s="11"/>
    </row>
    <row r="255" spans="1:12" ht="51" customHeight="1" x14ac:dyDescent="0.2">
      <c r="A255" s="101" t="s">
        <v>321</v>
      </c>
      <c r="B255" s="80" t="s">
        <v>172</v>
      </c>
      <c r="C255" s="80" t="s">
        <v>211</v>
      </c>
      <c r="D255" s="80" t="s">
        <v>183</v>
      </c>
      <c r="E255" s="80" t="s">
        <v>420</v>
      </c>
      <c r="F255" s="80"/>
      <c r="G255" s="81">
        <f>G256</f>
        <v>956100</v>
      </c>
      <c r="H255" s="81">
        <f>H256</f>
        <v>956100</v>
      </c>
      <c r="I255" s="67"/>
      <c r="J255" s="11"/>
      <c r="K255" s="11"/>
      <c r="L255" s="11"/>
    </row>
    <row r="256" spans="1:12" x14ac:dyDescent="0.2">
      <c r="A256" s="82" t="s">
        <v>346</v>
      </c>
      <c r="B256" s="80" t="s">
        <v>172</v>
      </c>
      <c r="C256" s="80" t="s">
        <v>320</v>
      </c>
      <c r="D256" s="80" t="s">
        <v>183</v>
      </c>
      <c r="E256" s="80" t="s">
        <v>420</v>
      </c>
      <c r="F256" s="80" t="s">
        <v>193</v>
      </c>
      <c r="G256" s="81">
        <v>956100</v>
      </c>
      <c r="H256" s="81">
        <v>956100</v>
      </c>
      <c r="I256" s="67"/>
      <c r="J256" s="11"/>
      <c r="K256" s="11"/>
      <c r="L256" s="11"/>
    </row>
    <row r="257" spans="1:12" ht="47.25" customHeight="1" x14ac:dyDescent="0.2">
      <c r="A257" s="102" t="s">
        <v>146</v>
      </c>
      <c r="B257" s="80" t="s">
        <v>172</v>
      </c>
      <c r="C257" s="80" t="s">
        <v>211</v>
      </c>
      <c r="D257" s="80" t="s">
        <v>183</v>
      </c>
      <c r="E257" s="80" t="s">
        <v>421</v>
      </c>
      <c r="F257" s="80"/>
      <c r="G257" s="81">
        <f>G258</f>
        <v>500000</v>
      </c>
      <c r="H257" s="81">
        <f>H258</f>
        <v>550000</v>
      </c>
      <c r="I257" s="67"/>
      <c r="J257" s="11"/>
      <c r="K257" s="11"/>
      <c r="L257" s="11"/>
    </row>
    <row r="258" spans="1:12" x14ac:dyDescent="0.2">
      <c r="A258" s="82" t="s">
        <v>347</v>
      </c>
      <c r="B258" s="80" t="s">
        <v>172</v>
      </c>
      <c r="C258" s="80" t="s">
        <v>211</v>
      </c>
      <c r="D258" s="80" t="s">
        <v>183</v>
      </c>
      <c r="E258" s="80" t="s">
        <v>421</v>
      </c>
      <c r="F258" s="80" t="s">
        <v>193</v>
      </c>
      <c r="G258" s="81">
        <v>500000</v>
      </c>
      <c r="H258" s="81">
        <v>550000</v>
      </c>
      <c r="I258" s="67"/>
      <c r="J258" s="11"/>
      <c r="K258" s="11"/>
      <c r="L258" s="11"/>
    </row>
    <row r="259" spans="1:12" s="11" customFormat="1" ht="15" customHeight="1" x14ac:dyDescent="0.2">
      <c r="A259" s="82" t="s">
        <v>422</v>
      </c>
      <c r="B259" s="80" t="s">
        <v>172</v>
      </c>
      <c r="C259" s="80" t="s">
        <v>211</v>
      </c>
      <c r="D259" s="80" t="s">
        <v>183</v>
      </c>
      <c r="E259" s="80" t="s">
        <v>423</v>
      </c>
      <c r="F259" s="80"/>
      <c r="G259" s="81">
        <f>G260+G261</f>
        <v>45030000</v>
      </c>
      <c r="H259" s="81">
        <f>H260+H261</f>
        <v>45030000</v>
      </c>
      <c r="I259" s="67"/>
    </row>
    <row r="260" spans="1:12" s="11" customFormat="1" ht="15" customHeight="1" x14ac:dyDescent="0.2">
      <c r="A260" s="82" t="s">
        <v>347</v>
      </c>
      <c r="B260" s="80" t="s">
        <v>172</v>
      </c>
      <c r="C260" s="80" t="s">
        <v>211</v>
      </c>
      <c r="D260" s="80" t="s">
        <v>183</v>
      </c>
      <c r="E260" s="80" t="s">
        <v>423</v>
      </c>
      <c r="F260" s="80" t="s">
        <v>193</v>
      </c>
      <c r="G260" s="81">
        <v>15100000</v>
      </c>
      <c r="H260" s="81">
        <v>15100000</v>
      </c>
      <c r="I260" s="67"/>
    </row>
    <row r="261" spans="1:12" s="11" customFormat="1" ht="22.5" x14ac:dyDescent="0.2">
      <c r="A261" s="82" t="s">
        <v>348</v>
      </c>
      <c r="B261" s="80" t="s">
        <v>172</v>
      </c>
      <c r="C261" s="80" t="s">
        <v>211</v>
      </c>
      <c r="D261" s="80" t="s">
        <v>183</v>
      </c>
      <c r="E261" s="80" t="s">
        <v>75</v>
      </c>
      <c r="F261" s="80" t="s">
        <v>193</v>
      </c>
      <c r="G261" s="81">
        <v>29930000</v>
      </c>
      <c r="H261" s="81">
        <v>29930000</v>
      </c>
      <c r="I261" s="67"/>
    </row>
    <row r="262" spans="1:12" ht="22.5" x14ac:dyDescent="0.2">
      <c r="A262" s="83" t="s">
        <v>426</v>
      </c>
      <c r="B262" s="80" t="s">
        <v>172</v>
      </c>
      <c r="C262" s="80" t="s">
        <v>211</v>
      </c>
      <c r="D262" s="80" t="s">
        <v>183</v>
      </c>
      <c r="E262" s="80" t="s">
        <v>424</v>
      </c>
      <c r="F262" s="80"/>
      <c r="G262" s="81">
        <f>G263+G270+G273</f>
        <v>278711406</v>
      </c>
      <c r="H262" s="81">
        <f>H263+H270+H273</f>
        <v>283611406</v>
      </c>
      <c r="I262" s="67"/>
      <c r="J262" s="11"/>
      <c r="K262" s="11"/>
      <c r="L262" s="11"/>
    </row>
    <row r="263" spans="1:12" ht="45" x14ac:dyDescent="0.2">
      <c r="A263" s="88" t="s">
        <v>11</v>
      </c>
      <c r="B263" s="98" t="s">
        <v>172</v>
      </c>
      <c r="C263" s="80" t="s">
        <v>211</v>
      </c>
      <c r="D263" s="80" t="s">
        <v>183</v>
      </c>
      <c r="E263" s="80" t="s">
        <v>427</v>
      </c>
      <c r="F263" s="80"/>
      <c r="G263" s="81">
        <f>G264+G268</f>
        <v>185575900</v>
      </c>
      <c r="H263" s="81">
        <f>H264+H268</f>
        <v>185575900</v>
      </c>
      <c r="I263" s="67"/>
      <c r="J263" s="11"/>
      <c r="K263" s="11"/>
      <c r="L263" s="11"/>
    </row>
    <row r="264" spans="1:12" ht="33.75" x14ac:dyDescent="0.2">
      <c r="A264" s="90" t="s">
        <v>268</v>
      </c>
      <c r="B264" s="98" t="s">
        <v>172</v>
      </c>
      <c r="C264" s="80" t="s">
        <v>211</v>
      </c>
      <c r="D264" s="80" t="s">
        <v>183</v>
      </c>
      <c r="E264" s="80" t="s">
        <v>428</v>
      </c>
      <c r="F264" s="80"/>
      <c r="G264" s="81">
        <f>G265+G266+G267</f>
        <v>181782000</v>
      </c>
      <c r="H264" s="81">
        <f>H265+H266+H267</f>
        <v>181782000</v>
      </c>
      <c r="I264" s="67"/>
      <c r="J264" s="11"/>
      <c r="K264" s="11"/>
      <c r="L264" s="11"/>
    </row>
    <row r="265" spans="1:12" x14ac:dyDescent="0.2">
      <c r="A265" s="96" t="s">
        <v>134</v>
      </c>
      <c r="B265" s="98" t="s">
        <v>172</v>
      </c>
      <c r="C265" s="80" t="s">
        <v>211</v>
      </c>
      <c r="D265" s="80" t="s">
        <v>183</v>
      </c>
      <c r="E265" s="80" t="s">
        <v>428</v>
      </c>
      <c r="F265" s="80" t="s">
        <v>245</v>
      </c>
      <c r="G265" s="81">
        <v>135511290</v>
      </c>
      <c r="H265" s="81">
        <v>135511290</v>
      </c>
      <c r="I265" s="67"/>
      <c r="J265" s="11"/>
      <c r="K265" s="11"/>
      <c r="L265" s="11"/>
    </row>
    <row r="266" spans="1:12" ht="22.5" x14ac:dyDescent="0.2">
      <c r="A266" s="96" t="s">
        <v>135</v>
      </c>
      <c r="B266" s="98" t="s">
        <v>172</v>
      </c>
      <c r="C266" s="80" t="s">
        <v>211</v>
      </c>
      <c r="D266" s="80" t="s">
        <v>183</v>
      </c>
      <c r="E266" s="80" t="s">
        <v>428</v>
      </c>
      <c r="F266" s="80" t="s">
        <v>133</v>
      </c>
      <c r="G266" s="81">
        <v>40924410</v>
      </c>
      <c r="H266" s="81">
        <v>40924410</v>
      </c>
      <c r="I266" s="67"/>
      <c r="J266" s="11"/>
      <c r="K266" s="11"/>
      <c r="L266" s="11"/>
    </row>
    <row r="267" spans="1:12" x14ac:dyDescent="0.2">
      <c r="A267" s="82" t="s">
        <v>347</v>
      </c>
      <c r="B267" s="98" t="s">
        <v>172</v>
      </c>
      <c r="C267" s="80" t="s">
        <v>211</v>
      </c>
      <c r="D267" s="80" t="s">
        <v>183</v>
      </c>
      <c r="E267" s="80" t="s">
        <v>428</v>
      </c>
      <c r="F267" s="80" t="s">
        <v>193</v>
      </c>
      <c r="G267" s="81">
        <v>5346300</v>
      </c>
      <c r="H267" s="81">
        <v>5346300</v>
      </c>
      <c r="I267" s="67"/>
      <c r="J267" s="11"/>
      <c r="K267" s="11"/>
      <c r="L267" s="11"/>
    </row>
    <row r="268" spans="1:12" ht="26.25" customHeight="1" x14ac:dyDescent="0.2">
      <c r="A268" s="103" t="s">
        <v>262</v>
      </c>
      <c r="B268" s="98" t="s">
        <v>172</v>
      </c>
      <c r="C268" s="80" t="s">
        <v>211</v>
      </c>
      <c r="D268" s="80" t="s">
        <v>183</v>
      </c>
      <c r="E268" s="80" t="s">
        <v>429</v>
      </c>
      <c r="F268" s="80"/>
      <c r="G268" s="81">
        <f>G269</f>
        <v>3793900</v>
      </c>
      <c r="H268" s="81">
        <f>H269</f>
        <v>3793900</v>
      </c>
      <c r="I268" s="67"/>
      <c r="J268" s="11"/>
      <c r="K268" s="11"/>
      <c r="L268" s="11"/>
    </row>
    <row r="269" spans="1:12" ht="22.5" x14ac:dyDescent="0.2">
      <c r="A269" s="90" t="s">
        <v>228</v>
      </c>
      <c r="B269" s="98" t="s">
        <v>172</v>
      </c>
      <c r="C269" s="80" t="s">
        <v>211</v>
      </c>
      <c r="D269" s="80" t="s">
        <v>183</v>
      </c>
      <c r="E269" s="80" t="s">
        <v>429</v>
      </c>
      <c r="F269" s="80" t="s">
        <v>418</v>
      </c>
      <c r="G269" s="81">
        <v>3793900</v>
      </c>
      <c r="H269" s="81">
        <v>3793900</v>
      </c>
      <c r="I269" s="67"/>
      <c r="J269" s="11"/>
      <c r="K269" s="11"/>
      <c r="L269" s="11"/>
    </row>
    <row r="270" spans="1:12" x14ac:dyDescent="0.2">
      <c r="A270" s="82" t="s">
        <v>302</v>
      </c>
      <c r="B270" s="98" t="s">
        <v>172</v>
      </c>
      <c r="C270" s="80" t="s">
        <v>211</v>
      </c>
      <c r="D270" s="80" t="s">
        <v>183</v>
      </c>
      <c r="E270" s="80" t="s">
        <v>430</v>
      </c>
      <c r="F270" s="80"/>
      <c r="G270" s="81">
        <f>G271</f>
        <v>16566400</v>
      </c>
      <c r="H270" s="81">
        <f>H271</f>
        <v>16566400</v>
      </c>
      <c r="I270" s="67"/>
      <c r="J270" s="11"/>
      <c r="K270" s="11"/>
      <c r="L270" s="11"/>
    </row>
    <row r="271" spans="1:12" x14ac:dyDescent="0.2">
      <c r="A271" s="82" t="s">
        <v>16</v>
      </c>
      <c r="B271" s="98" t="s">
        <v>172</v>
      </c>
      <c r="C271" s="80" t="s">
        <v>211</v>
      </c>
      <c r="D271" s="80" t="s">
        <v>183</v>
      </c>
      <c r="E271" s="80" t="s">
        <v>431</v>
      </c>
      <c r="F271" s="80"/>
      <c r="G271" s="81">
        <f>G272</f>
        <v>16566400</v>
      </c>
      <c r="H271" s="81">
        <f>H272</f>
        <v>16566400</v>
      </c>
      <c r="I271" s="67"/>
      <c r="J271" s="11"/>
      <c r="K271" s="11"/>
      <c r="L271" s="11"/>
    </row>
    <row r="272" spans="1:12" x14ac:dyDescent="0.2">
      <c r="A272" s="82" t="s">
        <v>13</v>
      </c>
      <c r="B272" s="98" t="s">
        <v>172</v>
      </c>
      <c r="C272" s="80" t="s">
        <v>211</v>
      </c>
      <c r="D272" s="80" t="s">
        <v>183</v>
      </c>
      <c r="E272" s="80" t="s">
        <v>431</v>
      </c>
      <c r="F272" s="80" t="s">
        <v>194</v>
      </c>
      <c r="G272" s="81">
        <v>16566400</v>
      </c>
      <c r="H272" s="81">
        <v>16566400</v>
      </c>
      <c r="I272" s="67"/>
      <c r="J272" s="11"/>
      <c r="K272" s="11"/>
      <c r="L272" s="11"/>
    </row>
    <row r="273" spans="1:12" ht="16.5" customHeight="1" x14ac:dyDescent="0.2">
      <c r="A273" s="82" t="s">
        <v>273</v>
      </c>
      <c r="B273" s="98" t="s">
        <v>172</v>
      </c>
      <c r="C273" s="80" t="s">
        <v>211</v>
      </c>
      <c r="D273" s="80" t="s">
        <v>183</v>
      </c>
      <c r="E273" s="80" t="s">
        <v>432</v>
      </c>
      <c r="F273" s="80"/>
      <c r="G273" s="81">
        <f>SUM(G274:G277)</f>
        <v>76569106</v>
      </c>
      <c r="H273" s="81">
        <f>SUM(H274:H277)</f>
        <v>81469106</v>
      </c>
      <c r="I273" s="67"/>
      <c r="J273" s="11"/>
      <c r="K273" s="11"/>
      <c r="L273" s="11"/>
    </row>
    <row r="274" spans="1:12" x14ac:dyDescent="0.2">
      <c r="A274" s="96" t="s">
        <v>134</v>
      </c>
      <c r="B274" s="98" t="s">
        <v>172</v>
      </c>
      <c r="C274" s="80" t="s">
        <v>211</v>
      </c>
      <c r="D274" s="80" t="s">
        <v>183</v>
      </c>
      <c r="E274" s="80" t="s">
        <v>433</v>
      </c>
      <c r="F274" s="80" t="s">
        <v>245</v>
      </c>
      <c r="G274" s="81">
        <v>43771082</v>
      </c>
      <c r="H274" s="81">
        <v>43771082</v>
      </c>
      <c r="I274" s="67"/>
      <c r="J274" s="11"/>
      <c r="K274" s="11"/>
      <c r="L274" s="11"/>
    </row>
    <row r="275" spans="1:12" ht="22.5" x14ac:dyDescent="0.2">
      <c r="A275" s="96" t="s">
        <v>135</v>
      </c>
      <c r="B275" s="98" t="s">
        <v>172</v>
      </c>
      <c r="C275" s="80" t="s">
        <v>211</v>
      </c>
      <c r="D275" s="80" t="s">
        <v>183</v>
      </c>
      <c r="E275" s="80" t="s">
        <v>433</v>
      </c>
      <c r="F275" s="80" t="s">
        <v>133</v>
      </c>
      <c r="G275" s="81">
        <v>13218918</v>
      </c>
      <c r="H275" s="81">
        <v>13218918</v>
      </c>
      <c r="I275" s="67"/>
      <c r="J275" s="11"/>
      <c r="K275" s="11"/>
      <c r="L275" s="11"/>
    </row>
    <row r="276" spans="1:12" ht="14.25" customHeight="1" x14ac:dyDescent="0.2">
      <c r="A276" s="82" t="s">
        <v>267</v>
      </c>
      <c r="B276" s="98" t="s">
        <v>172</v>
      </c>
      <c r="C276" s="80" t="s">
        <v>211</v>
      </c>
      <c r="D276" s="80" t="s">
        <v>183</v>
      </c>
      <c r="E276" s="80" t="s">
        <v>433</v>
      </c>
      <c r="F276" s="80" t="s">
        <v>266</v>
      </c>
      <c r="G276" s="81">
        <v>2379106</v>
      </c>
      <c r="H276" s="81">
        <v>2379106</v>
      </c>
      <c r="I276" s="67"/>
      <c r="J276" s="11"/>
      <c r="K276" s="11"/>
      <c r="L276" s="11"/>
    </row>
    <row r="277" spans="1:12" x14ac:dyDescent="0.2">
      <c r="A277" s="82" t="s">
        <v>347</v>
      </c>
      <c r="B277" s="98" t="s">
        <v>172</v>
      </c>
      <c r="C277" s="80" t="s">
        <v>211</v>
      </c>
      <c r="D277" s="80" t="s">
        <v>183</v>
      </c>
      <c r="E277" s="80" t="s">
        <v>433</v>
      </c>
      <c r="F277" s="80" t="s">
        <v>193</v>
      </c>
      <c r="G277" s="81">
        <v>17200000</v>
      </c>
      <c r="H277" s="81">
        <v>22100000</v>
      </c>
      <c r="I277" s="67"/>
      <c r="J277" s="11"/>
      <c r="K277" s="11"/>
      <c r="L277" s="11"/>
    </row>
    <row r="278" spans="1:12" x14ac:dyDescent="0.2">
      <c r="A278" s="82" t="s">
        <v>241</v>
      </c>
      <c r="B278" s="80" t="s">
        <v>172</v>
      </c>
      <c r="C278" s="80" t="s">
        <v>211</v>
      </c>
      <c r="D278" s="80" t="s">
        <v>186</v>
      </c>
      <c r="E278" s="80"/>
      <c r="F278" s="80"/>
      <c r="G278" s="81">
        <f>G279+G312</f>
        <v>505586200</v>
      </c>
      <c r="H278" s="81">
        <f>H279+H312</f>
        <v>511976200</v>
      </c>
      <c r="I278" s="67"/>
      <c r="J278" s="11"/>
      <c r="K278" s="11"/>
      <c r="L278" s="11"/>
    </row>
    <row r="279" spans="1:12" s="11" customFormat="1" ht="22.5" x14ac:dyDescent="0.2">
      <c r="A279" s="83" t="s">
        <v>298</v>
      </c>
      <c r="B279" s="80" t="s">
        <v>172</v>
      </c>
      <c r="C279" s="80" t="s">
        <v>211</v>
      </c>
      <c r="D279" s="80" t="s">
        <v>186</v>
      </c>
      <c r="E279" s="80" t="s">
        <v>37</v>
      </c>
      <c r="F279" s="80"/>
      <c r="G279" s="81">
        <f>G280+G299</f>
        <v>504294700</v>
      </c>
      <c r="H279" s="81">
        <f>H280+H299</f>
        <v>510684700</v>
      </c>
      <c r="I279" s="67"/>
    </row>
    <row r="280" spans="1:12" s="11" customFormat="1" ht="22.5" x14ac:dyDescent="0.2">
      <c r="A280" s="95" t="s">
        <v>308</v>
      </c>
      <c r="B280" s="80" t="s">
        <v>172</v>
      </c>
      <c r="C280" s="80" t="s">
        <v>211</v>
      </c>
      <c r="D280" s="80" t="s">
        <v>186</v>
      </c>
      <c r="E280" s="80" t="s">
        <v>81</v>
      </c>
      <c r="F280" s="80"/>
      <c r="G280" s="81">
        <f>G281+G287+G294+G292</f>
        <v>486393600</v>
      </c>
      <c r="H280" s="81">
        <f>H281+H287+H294+H292</f>
        <v>491783600</v>
      </c>
      <c r="I280" s="67"/>
    </row>
    <row r="281" spans="1:12" s="11" customFormat="1" ht="45" x14ac:dyDescent="0.2">
      <c r="A281" s="88" t="s">
        <v>11</v>
      </c>
      <c r="B281" s="80" t="s">
        <v>172</v>
      </c>
      <c r="C281" s="80" t="s">
        <v>211</v>
      </c>
      <c r="D281" s="80" t="s">
        <v>186</v>
      </c>
      <c r="E281" s="80" t="s">
        <v>82</v>
      </c>
      <c r="F281" s="80"/>
      <c r="G281" s="81">
        <f>G282</f>
        <v>367024600</v>
      </c>
      <c r="H281" s="81">
        <f>H282</f>
        <v>367024600</v>
      </c>
      <c r="I281" s="67"/>
    </row>
    <row r="282" spans="1:12" s="11" customFormat="1" ht="45" x14ac:dyDescent="0.2">
      <c r="A282" s="88" t="s">
        <v>281</v>
      </c>
      <c r="B282" s="80" t="s">
        <v>172</v>
      </c>
      <c r="C282" s="80" t="s">
        <v>211</v>
      </c>
      <c r="D282" s="80" t="s">
        <v>186</v>
      </c>
      <c r="E282" s="80" t="s">
        <v>83</v>
      </c>
      <c r="F282" s="80"/>
      <c r="G282" s="81">
        <f>SUM(G283:G286)</f>
        <v>367024600</v>
      </c>
      <c r="H282" s="81">
        <f>SUM(H283:H286)</f>
        <v>367024600</v>
      </c>
      <c r="I282" s="67"/>
    </row>
    <row r="283" spans="1:12" s="11" customFormat="1" x14ac:dyDescent="0.2">
      <c r="A283" s="96" t="s">
        <v>134</v>
      </c>
      <c r="B283" s="80" t="s">
        <v>172</v>
      </c>
      <c r="C283" s="80" t="s">
        <v>211</v>
      </c>
      <c r="D283" s="80" t="s">
        <v>186</v>
      </c>
      <c r="E283" s="80" t="s">
        <v>83</v>
      </c>
      <c r="F283" s="80" t="s">
        <v>245</v>
      </c>
      <c r="G283" s="81">
        <v>148744000</v>
      </c>
      <c r="H283" s="81">
        <v>148744000</v>
      </c>
      <c r="I283" s="67"/>
    </row>
    <row r="284" spans="1:12" s="11" customFormat="1" ht="22.5" x14ac:dyDescent="0.2">
      <c r="A284" s="96" t="s">
        <v>135</v>
      </c>
      <c r="B284" s="80" t="s">
        <v>172</v>
      </c>
      <c r="C284" s="80" t="s">
        <v>211</v>
      </c>
      <c r="D284" s="80" t="s">
        <v>186</v>
      </c>
      <c r="E284" s="80" t="s">
        <v>83</v>
      </c>
      <c r="F284" s="80" t="s">
        <v>133</v>
      </c>
      <c r="G284" s="81">
        <v>44923600</v>
      </c>
      <c r="H284" s="81">
        <v>44923600</v>
      </c>
      <c r="I284" s="67"/>
    </row>
    <row r="285" spans="1:12" s="11" customFormat="1" x14ac:dyDescent="0.2">
      <c r="A285" s="82" t="s">
        <v>346</v>
      </c>
      <c r="B285" s="80" t="s">
        <v>172</v>
      </c>
      <c r="C285" s="80" t="s">
        <v>211</v>
      </c>
      <c r="D285" s="80" t="s">
        <v>186</v>
      </c>
      <c r="E285" s="80" t="s">
        <v>83</v>
      </c>
      <c r="F285" s="80" t="s">
        <v>193</v>
      </c>
      <c r="G285" s="81">
        <v>2445000</v>
      </c>
      <c r="H285" s="81">
        <v>2445000</v>
      </c>
      <c r="I285" s="67"/>
    </row>
    <row r="286" spans="1:12" s="11" customFormat="1" ht="33.75" x14ac:dyDescent="0.2">
      <c r="A286" s="82" t="s">
        <v>434</v>
      </c>
      <c r="B286" s="80" t="s">
        <v>172</v>
      </c>
      <c r="C286" s="80" t="s">
        <v>211</v>
      </c>
      <c r="D286" s="80" t="s">
        <v>186</v>
      </c>
      <c r="E286" s="80" t="s">
        <v>83</v>
      </c>
      <c r="F286" s="80" t="s">
        <v>230</v>
      </c>
      <c r="G286" s="81">
        <v>170912000</v>
      </c>
      <c r="H286" s="81">
        <v>170912000</v>
      </c>
      <c r="I286" s="67"/>
    </row>
    <row r="287" spans="1:12" s="11" customFormat="1" x14ac:dyDescent="0.2">
      <c r="A287" s="82" t="s">
        <v>302</v>
      </c>
      <c r="B287" s="80" t="s">
        <v>172</v>
      </c>
      <c r="C287" s="80" t="s">
        <v>211</v>
      </c>
      <c r="D287" s="80" t="s">
        <v>186</v>
      </c>
      <c r="E287" s="80" t="s">
        <v>84</v>
      </c>
      <c r="F287" s="80"/>
      <c r="G287" s="81">
        <f>G288</f>
        <v>6937300</v>
      </c>
      <c r="H287" s="81">
        <f>H288</f>
        <v>6937300</v>
      </c>
      <c r="I287" s="67"/>
    </row>
    <row r="288" spans="1:12" s="11" customFormat="1" x14ac:dyDescent="0.2">
      <c r="A288" s="82" t="s">
        <v>17</v>
      </c>
      <c r="B288" s="80" t="s">
        <v>172</v>
      </c>
      <c r="C288" s="80" t="s">
        <v>211</v>
      </c>
      <c r="D288" s="80" t="s">
        <v>186</v>
      </c>
      <c r="E288" s="80" t="s">
        <v>85</v>
      </c>
      <c r="F288" s="80"/>
      <c r="G288" s="81">
        <f>G289+G290+G291</f>
        <v>6937300</v>
      </c>
      <c r="H288" s="81">
        <f>H289+H290+H291</f>
        <v>6937300</v>
      </c>
      <c r="I288" s="67"/>
    </row>
    <row r="289" spans="1:11" s="11" customFormat="1" x14ac:dyDescent="0.2">
      <c r="A289" s="82" t="s">
        <v>196</v>
      </c>
      <c r="B289" s="80" t="s">
        <v>172</v>
      </c>
      <c r="C289" s="80" t="s">
        <v>211</v>
      </c>
      <c r="D289" s="80" t="s">
        <v>186</v>
      </c>
      <c r="E289" s="80" t="s">
        <v>85</v>
      </c>
      <c r="F289" s="80" t="s">
        <v>194</v>
      </c>
      <c r="G289" s="81">
        <v>3308700</v>
      </c>
      <c r="H289" s="81">
        <v>3308700</v>
      </c>
      <c r="I289" s="67"/>
    </row>
    <row r="290" spans="1:11" s="11" customFormat="1" ht="33.75" x14ac:dyDescent="0.2">
      <c r="A290" s="82" t="s">
        <v>434</v>
      </c>
      <c r="B290" s="80" t="s">
        <v>172</v>
      </c>
      <c r="C290" s="80" t="s">
        <v>211</v>
      </c>
      <c r="D290" s="80" t="s">
        <v>186</v>
      </c>
      <c r="E290" s="80" t="s">
        <v>85</v>
      </c>
      <c r="F290" s="80" t="s">
        <v>230</v>
      </c>
      <c r="G290" s="81">
        <v>3200000</v>
      </c>
      <c r="H290" s="81">
        <v>3200000</v>
      </c>
      <c r="I290" s="67"/>
    </row>
    <row r="291" spans="1:11" s="11" customFormat="1" x14ac:dyDescent="0.2">
      <c r="A291" s="82" t="s">
        <v>465</v>
      </c>
      <c r="B291" s="80" t="s">
        <v>172</v>
      </c>
      <c r="C291" s="80" t="s">
        <v>211</v>
      </c>
      <c r="D291" s="80" t="s">
        <v>186</v>
      </c>
      <c r="E291" s="80" t="s">
        <v>85</v>
      </c>
      <c r="F291" s="80" t="s">
        <v>195</v>
      </c>
      <c r="G291" s="81">
        <v>428600</v>
      </c>
      <c r="H291" s="81">
        <v>428600</v>
      </c>
      <c r="I291" s="67"/>
    </row>
    <row r="292" spans="1:11" s="11" customFormat="1" ht="22.5" x14ac:dyDescent="0.2">
      <c r="A292" s="82" t="s">
        <v>435</v>
      </c>
      <c r="B292" s="80" t="s">
        <v>172</v>
      </c>
      <c r="C292" s="80" t="s">
        <v>211</v>
      </c>
      <c r="D292" s="80" t="s">
        <v>186</v>
      </c>
      <c r="E292" s="80" t="s">
        <v>436</v>
      </c>
      <c r="F292" s="80"/>
      <c r="G292" s="81">
        <f>G293</f>
        <v>55143400</v>
      </c>
      <c r="H292" s="81">
        <f>H293</f>
        <v>55143400</v>
      </c>
      <c r="I292" s="67"/>
    </row>
    <row r="293" spans="1:11" s="11" customFormat="1" ht="22.5" x14ac:dyDescent="0.2">
      <c r="A293" s="82" t="s">
        <v>12</v>
      </c>
      <c r="B293" s="80" t="s">
        <v>172</v>
      </c>
      <c r="C293" s="80" t="s">
        <v>211</v>
      </c>
      <c r="D293" s="80" t="s">
        <v>186</v>
      </c>
      <c r="E293" s="80" t="s">
        <v>437</v>
      </c>
      <c r="F293" s="80" t="s">
        <v>230</v>
      </c>
      <c r="G293" s="81">
        <v>55143400</v>
      </c>
      <c r="H293" s="81">
        <v>55143400</v>
      </c>
      <c r="I293" s="67"/>
    </row>
    <row r="294" spans="1:11" s="11" customFormat="1" x14ac:dyDescent="0.2">
      <c r="A294" s="82" t="s">
        <v>273</v>
      </c>
      <c r="B294" s="80" t="s">
        <v>172</v>
      </c>
      <c r="C294" s="80" t="s">
        <v>211</v>
      </c>
      <c r="D294" s="80" t="s">
        <v>186</v>
      </c>
      <c r="E294" s="80" t="s">
        <v>87</v>
      </c>
      <c r="F294" s="80"/>
      <c r="G294" s="81">
        <f>G295</f>
        <v>57288300</v>
      </c>
      <c r="H294" s="81">
        <f>H295</f>
        <v>62678300</v>
      </c>
      <c r="I294" s="67"/>
    </row>
    <row r="295" spans="1:11" s="11" customFormat="1" x14ac:dyDescent="0.2">
      <c r="A295" s="82" t="s">
        <v>17</v>
      </c>
      <c r="B295" s="80" t="s">
        <v>172</v>
      </c>
      <c r="C295" s="80" t="s">
        <v>211</v>
      </c>
      <c r="D295" s="80" t="s">
        <v>186</v>
      </c>
      <c r="E295" s="80" t="s">
        <v>97</v>
      </c>
      <c r="F295" s="80"/>
      <c r="G295" s="81">
        <f>SUM(G296:G298)</f>
        <v>57288300</v>
      </c>
      <c r="H295" s="81">
        <f>SUM(H296:H298)</f>
        <v>62678300</v>
      </c>
      <c r="I295" s="67"/>
      <c r="J295" s="109"/>
      <c r="K295" s="111"/>
    </row>
    <row r="296" spans="1:11" s="11" customFormat="1" x14ac:dyDescent="0.2">
      <c r="A296" s="96" t="s">
        <v>134</v>
      </c>
      <c r="B296" s="80" t="s">
        <v>172</v>
      </c>
      <c r="C296" s="80" t="s">
        <v>211</v>
      </c>
      <c r="D296" s="80" t="s">
        <v>186</v>
      </c>
      <c r="E296" s="80" t="s">
        <v>97</v>
      </c>
      <c r="F296" s="80" t="s">
        <v>245</v>
      </c>
      <c r="G296" s="81">
        <v>42429280</v>
      </c>
      <c r="H296" s="81">
        <v>42429280</v>
      </c>
      <c r="I296" s="67"/>
      <c r="J296" s="16"/>
      <c r="K296" s="16"/>
    </row>
    <row r="297" spans="1:11" s="11" customFormat="1" ht="22.5" x14ac:dyDescent="0.2">
      <c r="A297" s="96" t="s">
        <v>135</v>
      </c>
      <c r="B297" s="80" t="s">
        <v>172</v>
      </c>
      <c r="C297" s="80" t="s">
        <v>211</v>
      </c>
      <c r="D297" s="80" t="s">
        <v>186</v>
      </c>
      <c r="E297" s="80" t="s">
        <v>97</v>
      </c>
      <c r="F297" s="80" t="s">
        <v>133</v>
      </c>
      <c r="G297" s="81">
        <v>12787560</v>
      </c>
      <c r="H297" s="81">
        <v>12787560</v>
      </c>
      <c r="I297" s="67"/>
      <c r="J297" s="112">
        <f>J295-J296</f>
        <v>0</v>
      </c>
      <c r="K297" s="112">
        <f>K295-K296</f>
        <v>0</v>
      </c>
    </row>
    <row r="298" spans="1:11" s="11" customFormat="1" x14ac:dyDescent="0.2">
      <c r="A298" s="82" t="s">
        <v>346</v>
      </c>
      <c r="B298" s="80" t="s">
        <v>172</v>
      </c>
      <c r="C298" s="80" t="s">
        <v>211</v>
      </c>
      <c r="D298" s="80" t="s">
        <v>186</v>
      </c>
      <c r="E298" s="80" t="s">
        <v>97</v>
      </c>
      <c r="F298" s="80" t="s">
        <v>193</v>
      </c>
      <c r="G298" s="81">
        <v>2071460</v>
      </c>
      <c r="H298" s="81">
        <v>7461460</v>
      </c>
      <c r="I298" s="67"/>
    </row>
    <row r="299" spans="1:11" s="11" customFormat="1" ht="27.75" customHeight="1" x14ac:dyDescent="0.2">
      <c r="A299" s="124" t="s">
        <v>425</v>
      </c>
      <c r="B299" s="80" t="s">
        <v>172</v>
      </c>
      <c r="C299" s="80" t="s">
        <v>211</v>
      </c>
      <c r="D299" s="80" t="s">
        <v>186</v>
      </c>
      <c r="E299" s="80" t="s">
        <v>438</v>
      </c>
      <c r="F299" s="80"/>
      <c r="G299" s="81">
        <f>G300+G303+G306+G309</f>
        <v>17901100</v>
      </c>
      <c r="H299" s="81">
        <f>H300+H303+H306+H309</f>
        <v>18901100</v>
      </c>
      <c r="I299" s="67"/>
    </row>
    <row r="300" spans="1:11" s="11" customFormat="1" ht="37.5" customHeight="1" x14ac:dyDescent="0.2">
      <c r="A300" s="110" t="s">
        <v>6</v>
      </c>
      <c r="B300" s="80" t="s">
        <v>172</v>
      </c>
      <c r="C300" s="80" t="s">
        <v>211</v>
      </c>
      <c r="D300" s="80" t="s">
        <v>186</v>
      </c>
      <c r="E300" s="80" t="s">
        <v>439</v>
      </c>
      <c r="F300" s="80"/>
      <c r="G300" s="81">
        <f>G301</f>
        <v>2339100</v>
      </c>
      <c r="H300" s="81">
        <f>H301</f>
        <v>2339100</v>
      </c>
      <c r="I300" s="67"/>
    </row>
    <row r="301" spans="1:11" s="11" customFormat="1" ht="22.5" x14ac:dyDescent="0.2">
      <c r="A301" s="82" t="s">
        <v>335</v>
      </c>
      <c r="B301" s="80" t="s">
        <v>172</v>
      </c>
      <c r="C301" s="80" t="s">
        <v>211</v>
      </c>
      <c r="D301" s="80" t="s">
        <v>186</v>
      </c>
      <c r="E301" s="80" t="s">
        <v>440</v>
      </c>
      <c r="F301" s="80"/>
      <c r="G301" s="81">
        <f>G302</f>
        <v>2339100</v>
      </c>
      <c r="H301" s="81">
        <f>H302</f>
        <v>2339100</v>
      </c>
      <c r="I301" s="67"/>
    </row>
    <row r="302" spans="1:11" s="11" customFormat="1" x14ac:dyDescent="0.2">
      <c r="A302" s="82" t="s">
        <v>346</v>
      </c>
      <c r="B302" s="80" t="s">
        <v>172</v>
      </c>
      <c r="C302" s="80" t="s">
        <v>211</v>
      </c>
      <c r="D302" s="80" t="s">
        <v>186</v>
      </c>
      <c r="E302" s="80" t="s">
        <v>440</v>
      </c>
      <c r="F302" s="80" t="s">
        <v>193</v>
      </c>
      <c r="G302" s="81">
        <v>2339100</v>
      </c>
      <c r="H302" s="81">
        <v>2339100</v>
      </c>
      <c r="I302" s="67"/>
    </row>
    <row r="303" spans="1:11" s="11" customFormat="1" x14ac:dyDescent="0.2">
      <c r="A303" s="82" t="s">
        <v>441</v>
      </c>
      <c r="B303" s="80" t="s">
        <v>172</v>
      </c>
      <c r="C303" s="80" t="s">
        <v>211</v>
      </c>
      <c r="D303" s="80" t="s">
        <v>186</v>
      </c>
      <c r="E303" s="80" t="s">
        <v>442</v>
      </c>
      <c r="F303" s="80"/>
      <c r="G303" s="81">
        <f>G304+G305</f>
        <v>2861000</v>
      </c>
      <c r="H303" s="81">
        <f>H304+H305</f>
        <v>2861000</v>
      </c>
      <c r="I303" s="67"/>
    </row>
    <row r="304" spans="1:11" s="11" customFormat="1" ht="22.5" x14ac:dyDescent="0.2">
      <c r="A304" s="82" t="s">
        <v>443</v>
      </c>
      <c r="B304" s="80" t="s">
        <v>172</v>
      </c>
      <c r="C304" s="80" t="s">
        <v>211</v>
      </c>
      <c r="D304" s="80" t="s">
        <v>186</v>
      </c>
      <c r="E304" s="80" t="s">
        <v>444</v>
      </c>
      <c r="F304" s="80" t="s">
        <v>193</v>
      </c>
      <c r="G304" s="81">
        <v>2037800</v>
      </c>
      <c r="H304" s="81">
        <v>2037800</v>
      </c>
      <c r="I304" s="67"/>
    </row>
    <row r="305" spans="1:12" s="11" customFormat="1" ht="33.75" x14ac:dyDescent="0.2">
      <c r="A305" s="82" t="s">
        <v>434</v>
      </c>
      <c r="B305" s="108" t="s">
        <v>172</v>
      </c>
      <c r="C305" s="108" t="s">
        <v>211</v>
      </c>
      <c r="D305" s="108" t="s">
        <v>186</v>
      </c>
      <c r="E305" s="108" t="s">
        <v>445</v>
      </c>
      <c r="F305" s="108" t="s">
        <v>230</v>
      </c>
      <c r="G305" s="86">
        <v>823200</v>
      </c>
      <c r="H305" s="86">
        <v>823200</v>
      </c>
      <c r="I305" s="67"/>
    </row>
    <row r="306" spans="1:12" s="11" customFormat="1" ht="22.5" x14ac:dyDescent="0.2">
      <c r="A306" s="82" t="s">
        <v>446</v>
      </c>
      <c r="B306" s="80" t="s">
        <v>172</v>
      </c>
      <c r="C306" s="80" t="s">
        <v>211</v>
      </c>
      <c r="D306" s="80" t="s">
        <v>186</v>
      </c>
      <c r="E306" s="80" t="s">
        <v>447</v>
      </c>
      <c r="F306" s="80"/>
      <c r="G306" s="81">
        <f>G307+G308</f>
        <v>5247000</v>
      </c>
      <c r="H306" s="81">
        <f>H307+H308</f>
        <v>5247000</v>
      </c>
      <c r="I306" s="67"/>
    </row>
    <row r="307" spans="1:12" s="11" customFormat="1" ht="22.5" x14ac:dyDescent="0.2">
      <c r="A307" s="82" t="s">
        <v>448</v>
      </c>
      <c r="B307" s="80" t="s">
        <v>172</v>
      </c>
      <c r="C307" s="80" t="s">
        <v>211</v>
      </c>
      <c r="D307" s="80" t="s">
        <v>186</v>
      </c>
      <c r="E307" s="80" t="s">
        <v>449</v>
      </c>
      <c r="F307" s="80" t="s">
        <v>193</v>
      </c>
      <c r="G307" s="81">
        <v>3547000</v>
      </c>
      <c r="H307" s="81">
        <v>3547000</v>
      </c>
      <c r="I307" s="67"/>
    </row>
    <row r="308" spans="1:12" s="11" customFormat="1" ht="33.75" x14ac:dyDescent="0.2">
      <c r="A308" s="82" t="s">
        <v>434</v>
      </c>
      <c r="B308" s="80" t="s">
        <v>172</v>
      </c>
      <c r="C308" s="80" t="s">
        <v>211</v>
      </c>
      <c r="D308" s="80" t="s">
        <v>186</v>
      </c>
      <c r="E308" s="80" t="s">
        <v>450</v>
      </c>
      <c r="F308" s="80" t="s">
        <v>230</v>
      </c>
      <c r="G308" s="81">
        <v>1700000</v>
      </c>
      <c r="H308" s="81">
        <v>1700000</v>
      </c>
      <c r="I308" s="67"/>
    </row>
    <row r="309" spans="1:12" s="11" customFormat="1" x14ac:dyDescent="0.2">
      <c r="A309" s="82" t="s">
        <v>451</v>
      </c>
      <c r="B309" s="80" t="s">
        <v>172</v>
      </c>
      <c r="C309" s="80" t="s">
        <v>211</v>
      </c>
      <c r="D309" s="80" t="s">
        <v>186</v>
      </c>
      <c r="E309" s="80" t="s">
        <v>452</v>
      </c>
      <c r="F309" s="80"/>
      <c r="G309" s="81">
        <f>G310+G311</f>
        <v>7454000</v>
      </c>
      <c r="H309" s="81">
        <f>H310+H311</f>
        <v>8454000</v>
      </c>
      <c r="I309" s="67"/>
    </row>
    <row r="310" spans="1:12" s="11" customFormat="1" ht="22.5" x14ac:dyDescent="0.2">
      <c r="A310" s="82" t="s">
        <v>453</v>
      </c>
      <c r="B310" s="80" t="s">
        <v>172</v>
      </c>
      <c r="C310" s="80" t="s">
        <v>211</v>
      </c>
      <c r="D310" s="80" t="s">
        <v>186</v>
      </c>
      <c r="E310" s="80" t="s">
        <v>454</v>
      </c>
      <c r="F310" s="80" t="s">
        <v>193</v>
      </c>
      <c r="G310" s="81">
        <v>3454000</v>
      </c>
      <c r="H310" s="81">
        <v>3454000</v>
      </c>
      <c r="I310" s="67"/>
    </row>
    <row r="311" spans="1:12" s="11" customFormat="1" ht="33.75" x14ac:dyDescent="0.2">
      <c r="A311" s="82" t="s">
        <v>434</v>
      </c>
      <c r="B311" s="80" t="s">
        <v>172</v>
      </c>
      <c r="C311" s="80" t="s">
        <v>211</v>
      </c>
      <c r="D311" s="80" t="s">
        <v>186</v>
      </c>
      <c r="E311" s="80" t="s">
        <v>455</v>
      </c>
      <c r="F311" s="80" t="s">
        <v>230</v>
      </c>
      <c r="G311" s="81">
        <v>4000000</v>
      </c>
      <c r="H311" s="81">
        <v>5000000</v>
      </c>
      <c r="I311" s="67"/>
    </row>
    <row r="312" spans="1:12" ht="17.25" customHeight="1" x14ac:dyDescent="0.2">
      <c r="A312" s="89" t="s">
        <v>315</v>
      </c>
      <c r="B312" s="80" t="s">
        <v>172</v>
      </c>
      <c r="C312" s="80" t="s">
        <v>211</v>
      </c>
      <c r="D312" s="80" t="s">
        <v>186</v>
      </c>
      <c r="E312" s="80" t="s">
        <v>92</v>
      </c>
      <c r="F312" s="80"/>
      <c r="G312" s="81">
        <f t="shared" ref="G312:H314" si="6">G313</f>
        <v>1291500</v>
      </c>
      <c r="H312" s="81">
        <f t="shared" si="6"/>
        <v>1291500</v>
      </c>
      <c r="I312" s="65"/>
      <c r="J312" s="11"/>
      <c r="K312" s="11"/>
      <c r="L312" s="11"/>
    </row>
    <row r="313" spans="1:12" ht="22.5" x14ac:dyDescent="0.2">
      <c r="A313" s="82" t="s">
        <v>117</v>
      </c>
      <c r="B313" s="80" t="s">
        <v>172</v>
      </c>
      <c r="C313" s="80" t="s">
        <v>211</v>
      </c>
      <c r="D313" s="80" t="s">
        <v>186</v>
      </c>
      <c r="E313" s="80" t="s">
        <v>95</v>
      </c>
      <c r="F313" s="80"/>
      <c r="G313" s="81">
        <f t="shared" si="6"/>
        <v>1291500</v>
      </c>
      <c r="H313" s="81">
        <f t="shared" si="6"/>
        <v>1291500</v>
      </c>
      <c r="I313" s="65"/>
      <c r="J313" s="11"/>
      <c r="K313" s="11"/>
      <c r="L313" s="11"/>
    </row>
    <row r="314" spans="1:12" x14ac:dyDescent="0.2">
      <c r="A314" s="82" t="s">
        <v>317</v>
      </c>
      <c r="B314" s="80" t="s">
        <v>172</v>
      </c>
      <c r="C314" s="80" t="s">
        <v>211</v>
      </c>
      <c r="D314" s="80" t="s">
        <v>186</v>
      </c>
      <c r="E314" s="80" t="s">
        <v>318</v>
      </c>
      <c r="F314" s="80"/>
      <c r="G314" s="81">
        <f t="shared" si="6"/>
        <v>1291500</v>
      </c>
      <c r="H314" s="81">
        <f t="shared" si="6"/>
        <v>1291500</v>
      </c>
      <c r="I314" s="65"/>
      <c r="J314" s="11"/>
      <c r="K314" s="11"/>
      <c r="L314" s="11"/>
    </row>
    <row r="315" spans="1:12" x14ac:dyDescent="0.2">
      <c r="A315" s="82" t="s">
        <v>346</v>
      </c>
      <c r="B315" s="80" t="s">
        <v>172</v>
      </c>
      <c r="C315" s="80" t="s">
        <v>211</v>
      </c>
      <c r="D315" s="80" t="s">
        <v>186</v>
      </c>
      <c r="E315" s="80" t="s">
        <v>318</v>
      </c>
      <c r="F315" s="80" t="s">
        <v>193</v>
      </c>
      <c r="G315" s="81">
        <v>1291500</v>
      </c>
      <c r="H315" s="81">
        <v>1291500</v>
      </c>
      <c r="I315" s="65"/>
      <c r="J315" s="11"/>
      <c r="K315" s="11"/>
      <c r="L315" s="11"/>
    </row>
    <row r="316" spans="1:12" s="11" customFormat="1" x14ac:dyDescent="0.2">
      <c r="A316" s="82" t="s">
        <v>336</v>
      </c>
      <c r="B316" s="80" t="s">
        <v>172</v>
      </c>
      <c r="C316" s="80" t="s">
        <v>211</v>
      </c>
      <c r="D316" s="80" t="s">
        <v>198</v>
      </c>
      <c r="E316" s="80"/>
      <c r="F316" s="80"/>
      <c r="G316" s="81">
        <f>G317</f>
        <v>15011469</v>
      </c>
      <c r="H316" s="81">
        <f>H317</f>
        <v>15411469</v>
      </c>
      <c r="I316" s="65"/>
    </row>
    <row r="317" spans="1:12" s="11" customFormat="1" ht="22.5" x14ac:dyDescent="0.2">
      <c r="A317" s="82" t="s">
        <v>308</v>
      </c>
      <c r="B317" s="80" t="s">
        <v>172</v>
      </c>
      <c r="C317" s="80" t="s">
        <v>211</v>
      </c>
      <c r="D317" s="80" t="s">
        <v>198</v>
      </c>
      <c r="E317" s="80" t="s">
        <v>81</v>
      </c>
      <c r="F317" s="80"/>
      <c r="G317" s="81">
        <f>G318+G322</f>
        <v>15011469</v>
      </c>
      <c r="H317" s="81">
        <f>H318+H322</f>
        <v>15411469</v>
      </c>
      <c r="I317" s="65"/>
    </row>
    <row r="318" spans="1:12" s="11" customFormat="1" x14ac:dyDescent="0.2">
      <c r="A318" s="82" t="s">
        <v>302</v>
      </c>
      <c r="B318" s="80" t="s">
        <v>172</v>
      </c>
      <c r="C318" s="80" t="s">
        <v>211</v>
      </c>
      <c r="D318" s="80" t="s">
        <v>198</v>
      </c>
      <c r="E318" s="80" t="s">
        <v>84</v>
      </c>
      <c r="F318" s="80"/>
      <c r="G318" s="81">
        <f>G319</f>
        <v>45380</v>
      </c>
      <c r="H318" s="81">
        <f>H319</f>
        <v>45380</v>
      </c>
      <c r="I318" s="65"/>
    </row>
    <row r="319" spans="1:12" s="11" customFormat="1" x14ac:dyDescent="0.2">
      <c r="A319" s="82" t="s">
        <v>242</v>
      </c>
      <c r="B319" s="80" t="s">
        <v>172</v>
      </c>
      <c r="C319" s="80" t="s">
        <v>211</v>
      </c>
      <c r="D319" s="80" t="s">
        <v>198</v>
      </c>
      <c r="E319" s="80" t="s">
        <v>86</v>
      </c>
      <c r="F319" s="80"/>
      <c r="G319" s="81">
        <f>G320+G321</f>
        <v>45380</v>
      </c>
      <c r="H319" s="81">
        <f>H320+H321</f>
        <v>45380</v>
      </c>
      <c r="I319" s="65"/>
    </row>
    <row r="320" spans="1:12" s="11" customFormat="1" x14ac:dyDescent="0.2">
      <c r="A320" s="82" t="s">
        <v>196</v>
      </c>
      <c r="B320" s="80" t="s">
        <v>172</v>
      </c>
      <c r="C320" s="80" t="s">
        <v>211</v>
      </c>
      <c r="D320" s="80" t="s">
        <v>198</v>
      </c>
      <c r="E320" s="80" t="s">
        <v>86</v>
      </c>
      <c r="F320" s="80" t="s">
        <v>194</v>
      </c>
      <c r="G320" s="81">
        <v>38830</v>
      </c>
      <c r="H320" s="81">
        <v>38830</v>
      </c>
      <c r="I320" s="65"/>
    </row>
    <row r="321" spans="1:12" s="11" customFormat="1" x14ac:dyDescent="0.2">
      <c r="A321" s="82" t="s">
        <v>337</v>
      </c>
      <c r="B321" s="80" t="s">
        <v>172</v>
      </c>
      <c r="C321" s="80" t="s">
        <v>211</v>
      </c>
      <c r="D321" s="80" t="s">
        <v>198</v>
      </c>
      <c r="E321" s="80" t="s">
        <v>86</v>
      </c>
      <c r="F321" s="80" t="s">
        <v>195</v>
      </c>
      <c r="G321" s="81">
        <v>6550</v>
      </c>
      <c r="H321" s="81">
        <v>6550</v>
      </c>
      <c r="I321" s="65"/>
    </row>
    <row r="322" spans="1:12" x14ac:dyDescent="0.2">
      <c r="A322" s="82" t="s">
        <v>14</v>
      </c>
      <c r="B322" s="80" t="s">
        <v>172</v>
      </c>
      <c r="C322" s="80" t="s">
        <v>211</v>
      </c>
      <c r="D322" s="80" t="s">
        <v>198</v>
      </c>
      <c r="E322" s="80" t="s">
        <v>98</v>
      </c>
      <c r="F322" s="80"/>
      <c r="G322" s="81">
        <f>G323+G326+G324+G325</f>
        <v>14966089</v>
      </c>
      <c r="H322" s="81">
        <f>H323+H326+H324+H325</f>
        <v>15366089</v>
      </c>
      <c r="I322" s="65"/>
      <c r="J322" s="11"/>
      <c r="K322" s="11"/>
      <c r="L322" s="11"/>
    </row>
    <row r="323" spans="1:12" x14ac:dyDescent="0.2">
      <c r="A323" s="96" t="s">
        <v>134</v>
      </c>
      <c r="B323" s="80" t="s">
        <v>172</v>
      </c>
      <c r="C323" s="80" t="s">
        <v>211</v>
      </c>
      <c r="D323" s="80" t="s">
        <v>198</v>
      </c>
      <c r="E323" s="80" t="s">
        <v>98</v>
      </c>
      <c r="F323" s="80" t="s">
        <v>245</v>
      </c>
      <c r="G323" s="81">
        <v>10712127</v>
      </c>
      <c r="H323" s="81">
        <v>10712127</v>
      </c>
      <c r="I323" s="65"/>
      <c r="J323" s="11"/>
      <c r="K323" s="11"/>
      <c r="L323" s="11"/>
    </row>
    <row r="324" spans="1:12" ht="22.5" x14ac:dyDescent="0.2">
      <c r="A324" s="96" t="s">
        <v>135</v>
      </c>
      <c r="B324" s="80" t="s">
        <v>172</v>
      </c>
      <c r="C324" s="80" t="s">
        <v>211</v>
      </c>
      <c r="D324" s="80" t="s">
        <v>198</v>
      </c>
      <c r="E324" s="80" t="s">
        <v>98</v>
      </c>
      <c r="F324" s="80" t="s">
        <v>133</v>
      </c>
      <c r="G324" s="81">
        <v>3235042</v>
      </c>
      <c r="H324" s="81">
        <v>3235042</v>
      </c>
      <c r="I324" s="65"/>
      <c r="J324" s="11"/>
      <c r="K324" s="11"/>
      <c r="L324" s="11"/>
    </row>
    <row r="325" spans="1:12" ht="14.25" customHeight="1" x14ac:dyDescent="0.2">
      <c r="A325" s="82" t="s">
        <v>267</v>
      </c>
      <c r="B325" s="80" t="s">
        <v>172</v>
      </c>
      <c r="C325" s="80" t="s">
        <v>211</v>
      </c>
      <c r="D325" s="80" t="s">
        <v>198</v>
      </c>
      <c r="E325" s="80" t="s">
        <v>98</v>
      </c>
      <c r="F325" s="80" t="s">
        <v>266</v>
      </c>
      <c r="G325" s="81">
        <v>518920</v>
      </c>
      <c r="H325" s="81">
        <v>518920</v>
      </c>
      <c r="I325" s="65"/>
      <c r="J325" s="11"/>
      <c r="K325" s="11"/>
      <c r="L325" s="11"/>
    </row>
    <row r="326" spans="1:12" x14ac:dyDescent="0.2">
      <c r="A326" s="82" t="s">
        <v>346</v>
      </c>
      <c r="B326" s="80" t="s">
        <v>172</v>
      </c>
      <c r="C326" s="80" t="s">
        <v>211</v>
      </c>
      <c r="D326" s="80" t="s">
        <v>198</v>
      </c>
      <c r="E326" s="80" t="s">
        <v>98</v>
      </c>
      <c r="F326" s="80" t="s">
        <v>193</v>
      </c>
      <c r="G326" s="81">
        <v>500000</v>
      </c>
      <c r="H326" s="81">
        <v>900000</v>
      </c>
      <c r="I326" s="65"/>
      <c r="J326" s="11"/>
      <c r="K326" s="11"/>
      <c r="L326" s="11"/>
    </row>
    <row r="327" spans="1:12" x14ac:dyDescent="0.2">
      <c r="A327" s="82" t="s">
        <v>459</v>
      </c>
      <c r="B327" s="80" t="s">
        <v>172</v>
      </c>
      <c r="C327" s="80" t="s">
        <v>211</v>
      </c>
      <c r="D327" s="80" t="s">
        <v>211</v>
      </c>
      <c r="E327" s="80"/>
      <c r="F327" s="80"/>
      <c r="G327" s="81">
        <f t="shared" ref="G327:H329" si="7">G328</f>
        <v>269700</v>
      </c>
      <c r="H327" s="81">
        <f t="shared" si="7"/>
        <v>269700</v>
      </c>
      <c r="I327" s="65"/>
      <c r="J327" s="11"/>
      <c r="K327" s="11"/>
      <c r="L327" s="11"/>
    </row>
    <row r="328" spans="1:12" x14ac:dyDescent="0.2">
      <c r="A328" s="114" t="s">
        <v>311</v>
      </c>
      <c r="B328" s="80" t="s">
        <v>172</v>
      </c>
      <c r="C328" s="80" t="s">
        <v>211</v>
      </c>
      <c r="D328" s="80" t="s">
        <v>211</v>
      </c>
      <c r="E328" s="80" t="s">
        <v>50</v>
      </c>
      <c r="F328" s="80"/>
      <c r="G328" s="81">
        <f t="shared" si="7"/>
        <v>269700</v>
      </c>
      <c r="H328" s="81">
        <f t="shared" si="7"/>
        <v>269700</v>
      </c>
      <c r="I328" s="65"/>
      <c r="J328" s="11"/>
      <c r="K328" s="11"/>
      <c r="L328" s="11"/>
    </row>
    <row r="329" spans="1:12" x14ac:dyDescent="0.2">
      <c r="A329" s="82" t="s">
        <v>45</v>
      </c>
      <c r="B329" s="80" t="s">
        <v>172</v>
      </c>
      <c r="C329" s="80" t="s">
        <v>211</v>
      </c>
      <c r="D329" s="80" t="s">
        <v>211</v>
      </c>
      <c r="E329" s="80" t="s">
        <v>339</v>
      </c>
      <c r="F329" s="80"/>
      <c r="G329" s="81">
        <f t="shared" si="7"/>
        <v>269700</v>
      </c>
      <c r="H329" s="81">
        <f t="shared" si="7"/>
        <v>269700</v>
      </c>
      <c r="I329" s="65"/>
      <c r="J329" s="11"/>
      <c r="K329" s="11"/>
      <c r="L329" s="11"/>
    </row>
    <row r="330" spans="1:12" x14ac:dyDescent="0.2">
      <c r="A330" s="82" t="s">
        <v>346</v>
      </c>
      <c r="B330" s="80" t="s">
        <v>172</v>
      </c>
      <c r="C330" s="80" t="s">
        <v>211</v>
      </c>
      <c r="D330" s="80" t="s">
        <v>211</v>
      </c>
      <c r="E330" s="80" t="s">
        <v>339</v>
      </c>
      <c r="F330" s="80" t="s">
        <v>193</v>
      </c>
      <c r="G330" s="81">
        <v>269700</v>
      </c>
      <c r="H330" s="81">
        <v>269700</v>
      </c>
      <c r="I330" s="65"/>
      <c r="J330" s="11"/>
      <c r="K330" s="11"/>
      <c r="L330" s="11"/>
    </row>
    <row r="331" spans="1:12" x14ac:dyDescent="0.2">
      <c r="A331" s="82" t="s">
        <v>251</v>
      </c>
      <c r="B331" s="80" t="s">
        <v>172</v>
      </c>
      <c r="C331" s="80" t="s">
        <v>211</v>
      </c>
      <c r="D331" s="80" t="s">
        <v>209</v>
      </c>
      <c r="E331" s="80"/>
      <c r="F331" s="80"/>
      <c r="G331" s="81">
        <f>G332+G341</f>
        <v>24992600</v>
      </c>
      <c r="H331" s="81">
        <f>H332+H341</f>
        <v>25092600</v>
      </c>
      <c r="I331" s="65"/>
      <c r="J331" s="11"/>
      <c r="K331" s="11"/>
      <c r="L331" s="11"/>
    </row>
    <row r="332" spans="1:12" s="11" customFormat="1" ht="22.5" x14ac:dyDescent="0.2">
      <c r="A332" s="83" t="s">
        <v>298</v>
      </c>
      <c r="B332" s="80" t="s">
        <v>172</v>
      </c>
      <c r="C332" s="80" t="s">
        <v>211</v>
      </c>
      <c r="D332" s="80" t="s">
        <v>209</v>
      </c>
      <c r="E332" s="80" t="s">
        <v>37</v>
      </c>
      <c r="F332" s="80"/>
      <c r="G332" s="81">
        <f>G333</f>
        <v>11059100</v>
      </c>
      <c r="H332" s="81">
        <f>H333</f>
        <v>11059100</v>
      </c>
      <c r="I332" s="65"/>
    </row>
    <row r="333" spans="1:12" ht="22.5" x14ac:dyDescent="0.2">
      <c r="A333" s="83" t="s">
        <v>20</v>
      </c>
      <c r="B333" s="80" t="s">
        <v>172</v>
      </c>
      <c r="C333" s="80" t="s">
        <v>211</v>
      </c>
      <c r="D333" s="80" t="s">
        <v>209</v>
      </c>
      <c r="E333" s="80" t="s">
        <v>96</v>
      </c>
      <c r="F333" s="80"/>
      <c r="G333" s="81">
        <f>G334</f>
        <v>11059100</v>
      </c>
      <c r="H333" s="81">
        <f>H334</f>
        <v>11059100</v>
      </c>
      <c r="I333" s="65"/>
      <c r="J333" s="11"/>
      <c r="K333" s="11"/>
      <c r="L333" s="11"/>
    </row>
    <row r="334" spans="1:12" ht="33.75" x14ac:dyDescent="0.2">
      <c r="A334" s="83" t="s">
        <v>6</v>
      </c>
      <c r="B334" s="80" t="s">
        <v>172</v>
      </c>
      <c r="C334" s="80" t="s">
        <v>211</v>
      </c>
      <c r="D334" s="80" t="s">
        <v>209</v>
      </c>
      <c r="E334" s="80" t="s">
        <v>96</v>
      </c>
      <c r="F334" s="80"/>
      <c r="G334" s="81">
        <f>G335+G337+G339</f>
        <v>11059100</v>
      </c>
      <c r="H334" s="81">
        <f>H335+H337+H339</f>
        <v>11059100</v>
      </c>
      <c r="I334" s="65"/>
      <c r="J334" s="11"/>
      <c r="K334" s="11"/>
      <c r="L334" s="11"/>
    </row>
    <row r="335" spans="1:12" s="11" customFormat="1" ht="22.5" x14ac:dyDescent="0.2">
      <c r="A335" s="83" t="s">
        <v>323</v>
      </c>
      <c r="B335" s="80" t="s">
        <v>172</v>
      </c>
      <c r="C335" s="80" t="s">
        <v>211</v>
      </c>
      <c r="D335" s="80" t="s">
        <v>209</v>
      </c>
      <c r="E335" s="80" t="s">
        <v>322</v>
      </c>
      <c r="F335" s="80"/>
      <c r="G335" s="81">
        <f>G336</f>
        <v>4830000</v>
      </c>
      <c r="H335" s="81">
        <f>H336</f>
        <v>4830000</v>
      </c>
      <c r="I335" s="67"/>
    </row>
    <row r="336" spans="1:12" s="11" customFormat="1" x14ac:dyDescent="0.2">
      <c r="A336" s="83" t="s">
        <v>346</v>
      </c>
      <c r="B336" s="80" t="s">
        <v>172</v>
      </c>
      <c r="C336" s="80" t="s">
        <v>211</v>
      </c>
      <c r="D336" s="80" t="s">
        <v>209</v>
      </c>
      <c r="E336" s="80" t="s">
        <v>322</v>
      </c>
      <c r="F336" s="80" t="s">
        <v>193</v>
      </c>
      <c r="G336" s="81">
        <v>4830000</v>
      </c>
      <c r="H336" s="81">
        <v>4830000</v>
      </c>
      <c r="I336" s="67"/>
    </row>
    <row r="337" spans="1:12" s="11" customFormat="1" ht="36" customHeight="1" x14ac:dyDescent="0.2">
      <c r="A337" s="83" t="s">
        <v>324</v>
      </c>
      <c r="B337" s="80" t="s">
        <v>172</v>
      </c>
      <c r="C337" s="80" t="s">
        <v>211</v>
      </c>
      <c r="D337" s="80" t="s">
        <v>209</v>
      </c>
      <c r="E337" s="80" t="s">
        <v>333</v>
      </c>
      <c r="F337" s="80"/>
      <c r="G337" s="81">
        <f>G338</f>
        <v>168800</v>
      </c>
      <c r="H337" s="81">
        <f>H338</f>
        <v>168800</v>
      </c>
      <c r="I337" s="67"/>
    </row>
    <row r="338" spans="1:12" s="11" customFormat="1" x14ac:dyDescent="0.2">
      <c r="A338" s="83" t="s">
        <v>346</v>
      </c>
      <c r="B338" s="80" t="s">
        <v>172</v>
      </c>
      <c r="C338" s="80" t="s">
        <v>211</v>
      </c>
      <c r="D338" s="80" t="s">
        <v>209</v>
      </c>
      <c r="E338" s="80" t="s">
        <v>333</v>
      </c>
      <c r="F338" s="80" t="s">
        <v>193</v>
      </c>
      <c r="G338" s="81">
        <v>168800</v>
      </c>
      <c r="H338" s="81">
        <v>168800</v>
      </c>
      <c r="I338" s="67"/>
    </row>
    <row r="339" spans="1:12" s="11" customFormat="1" ht="22.5" x14ac:dyDescent="0.2">
      <c r="A339" s="83" t="s">
        <v>327</v>
      </c>
      <c r="B339" s="80" t="s">
        <v>172</v>
      </c>
      <c r="C339" s="80" t="s">
        <v>211</v>
      </c>
      <c r="D339" s="80" t="s">
        <v>209</v>
      </c>
      <c r="E339" s="80" t="s">
        <v>338</v>
      </c>
      <c r="F339" s="80"/>
      <c r="G339" s="81">
        <f>G340</f>
        <v>6060300</v>
      </c>
      <c r="H339" s="81">
        <f>H340</f>
        <v>6060300</v>
      </c>
      <c r="I339" s="67"/>
    </row>
    <row r="340" spans="1:12" s="11" customFormat="1" ht="22.5" x14ac:dyDescent="0.2">
      <c r="A340" s="83" t="s">
        <v>256</v>
      </c>
      <c r="B340" s="80" t="s">
        <v>172</v>
      </c>
      <c r="C340" s="80" t="s">
        <v>211</v>
      </c>
      <c r="D340" s="80" t="s">
        <v>209</v>
      </c>
      <c r="E340" s="80" t="s">
        <v>338</v>
      </c>
      <c r="F340" s="80" t="s">
        <v>255</v>
      </c>
      <c r="G340" s="81">
        <v>6060300</v>
      </c>
      <c r="H340" s="81">
        <v>6060300</v>
      </c>
      <c r="I340" s="67"/>
    </row>
    <row r="341" spans="1:12" x14ac:dyDescent="0.2">
      <c r="A341" s="83" t="s">
        <v>357</v>
      </c>
      <c r="B341" s="80" t="s">
        <v>172</v>
      </c>
      <c r="C341" s="80" t="s">
        <v>211</v>
      </c>
      <c r="D341" s="80" t="s">
        <v>209</v>
      </c>
      <c r="E341" s="80" t="s">
        <v>364</v>
      </c>
      <c r="F341" s="80"/>
      <c r="G341" s="81">
        <f>G351+G342</f>
        <v>13933500</v>
      </c>
      <c r="H341" s="81">
        <f>H351+H342</f>
        <v>14033500</v>
      </c>
      <c r="I341" s="65"/>
      <c r="J341" s="11"/>
      <c r="K341" s="11"/>
      <c r="L341" s="11"/>
    </row>
    <row r="342" spans="1:12" x14ac:dyDescent="0.2">
      <c r="A342" s="90" t="s">
        <v>15</v>
      </c>
      <c r="B342" s="80" t="s">
        <v>172</v>
      </c>
      <c r="C342" s="80" t="s">
        <v>211</v>
      </c>
      <c r="D342" s="80" t="s">
        <v>209</v>
      </c>
      <c r="E342" s="80" t="s">
        <v>365</v>
      </c>
      <c r="F342" s="80"/>
      <c r="G342" s="81">
        <f>G343+G346</f>
        <v>13805800</v>
      </c>
      <c r="H342" s="81">
        <f>H343+H346</f>
        <v>13905800</v>
      </c>
      <c r="I342" s="65"/>
      <c r="J342" s="11"/>
      <c r="K342" s="11"/>
      <c r="L342" s="11"/>
    </row>
    <row r="343" spans="1:12" x14ac:dyDescent="0.2">
      <c r="A343" s="90" t="s">
        <v>89</v>
      </c>
      <c r="B343" s="80" t="s">
        <v>172</v>
      </c>
      <c r="C343" s="80" t="s">
        <v>211</v>
      </c>
      <c r="D343" s="80" t="s">
        <v>209</v>
      </c>
      <c r="E343" s="80" t="s">
        <v>366</v>
      </c>
      <c r="F343" s="80"/>
      <c r="G343" s="81">
        <f>G344+G345</f>
        <v>3016700</v>
      </c>
      <c r="H343" s="81">
        <f>H344+H345</f>
        <v>3016700</v>
      </c>
      <c r="I343" s="65"/>
      <c r="J343" s="11"/>
      <c r="K343" s="11"/>
      <c r="L343" s="11"/>
    </row>
    <row r="344" spans="1:12" x14ac:dyDescent="0.2">
      <c r="A344" s="96" t="s">
        <v>130</v>
      </c>
      <c r="B344" s="80" t="s">
        <v>172</v>
      </c>
      <c r="C344" s="80" t="s">
        <v>211</v>
      </c>
      <c r="D344" s="80" t="s">
        <v>209</v>
      </c>
      <c r="E344" s="80" t="s">
        <v>366</v>
      </c>
      <c r="F344" s="80" t="s">
        <v>188</v>
      </c>
      <c r="G344" s="81">
        <v>2317000</v>
      </c>
      <c r="H344" s="81">
        <v>2317000</v>
      </c>
      <c r="I344" s="65"/>
      <c r="J344" s="11"/>
      <c r="K344" s="11"/>
      <c r="L344" s="11"/>
    </row>
    <row r="345" spans="1:12" ht="22.5" x14ac:dyDescent="0.2">
      <c r="A345" s="96" t="s">
        <v>132</v>
      </c>
      <c r="B345" s="80" t="s">
        <v>172</v>
      </c>
      <c r="C345" s="80" t="s">
        <v>211</v>
      </c>
      <c r="D345" s="80" t="s">
        <v>209</v>
      </c>
      <c r="E345" s="80" t="s">
        <v>366</v>
      </c>
      <c r="F345" s="80" t="s">
        <v>131</v>
      </c>
      <c r="G345" s="81">
        <v>699700</v>
      </c>
      <c r="H345" s="81">
        <v>699700</v>
      </c>
      <c r="I345" s="65"/>
      <c r="J345" s="11"/>
      <c r="K345" s="11"/>
      <c r="L345" s="11"/>
    </row>
    <row r="346" spans="1:12" ht="33.75" x14ac:dyDescent="0.2">
      <c r="A346" s="82" t="s">
        <v>232</v>
      </c>
      <c r="B346" s="80" t="s">
        <v>172</v>
      </c>
      <c r="C346" s="80" t="s">
        <v>211</v>
      </c>
      <c r="D346" s="80" t="s">
        <v>209</v>
      </c>
      <c r="E346" s="80" t="s">
        <v>367</v>
      </c>
      <c r="F346" s="80"/>
      <c r="G346" s="81">
        <f>SUM(G347:G350)</f>
        <v>10789100</v>
      </c>
      <c r="H346" s="81">
        <f>SUM(H347:H350)</f>
        <v>10889100</v>
      </c>
      <c r="I346" s="65"/>
      <c r="J346" s="11"/>
      <c r="K346" s="11"/>
      <c r="L346" s="11"/>
    </row>
    <row r="347" spans="1:12" x14ac:dyDescent="0.2">
      <c r="A347" s="96" t="s">
        <v>134</v>
      </c>
      <c r="B347" s="80" t="s">
        <v>172</v>
      </c>
      <c r="C347" s="80" t="s">
        <v>211</v>
      </c>
      <c r="D347" s="80" t="s">
        <v>209</v>
      </c>
      <c r="E347" s="80" t="s">
        <v>367</v>
      </c>
      <c r="F347" s="80" t="s">
        <v>245</v>
      </c>
      <c r="G347" s="81">
        <v>7556900</v>
      </c>
      <c r="H347" s="81">
        <v>7556900</v>
      </c>
      <c r="I347" s="65"/>
      <c r="J347" s="11"/>
      <c r="K347" s="11"/>
      <c r="L347" s="11"/>
    </row>
    <row r="348" spans="1:12" ht="22.5" x14ac:dyDescent="0.2">
      <c r="A348" s="96" t="s">
        <v>135</v>
      </c>
      <c r="B348" s="80" t="s">
        <v>172</v>
      </c>
      <c r="C348" s="80" t="s">
        <v>211</v>
      </c>
      <c r="D348" s="80" t="s">
        <v>209</v>
      </c>
      <c r="E348" s="80" t="s">
        <v>367</v>
      </c>
      <c r="F348" s="80" t="s">
        <v>133</v>
      </c>
      <c r="G348" s="81">
        <v>2282200</v>
      </c>
      <c r="H348" s="81">
        <v>2282200</v>
      </c>
      <c r="I348" s="65"/>
      <c r="J348" s="11"/>
      <c r="K348" s="11"/>
      <c r="L348" s="11"/>
    </row>
    <row r="349" spans="1:12" x14ac:dyDescent="0.2">
      <c r="A349" s="82" t="s">
        <v>267</v>
      </c>
      <c r="B349" s="80" t="s">
        <v>172</v>
      </c>
      <c r="C349" s="80" t="s">
        <v>211</v>
      </c>
      <c r="D349" s="80" t="s">
        <v>209</v>
      </c>
      <c r="E349" s="80" t="s">
        <v>367</v>
      </c>
      <c r="F349" s="80" t="s">
        <v>266</v>
      </c>
      <c r="G349" s="81">
        <v>450000</v>
      </c>
      <c r="H349" s="81">
        <v>500000</v>
      </c>
      <c r="I349" s="65"/>
      <c r="J349" s="11"/>
      <c r="K349" s="11"/>
      <c r="L349" s="11"/>
    </row>
    <row r="350" spans="1:12" x14ac:dyDescent="0.2">
      <c r="A350" s="82" t="s">
        <v>346</v>
      </c>
      <c r="B350" s="80" t="s">
        <v>172</v>
      </c>
      <c r="C350" s="80" t="s">
        <v>211</v>
      </c>
      <c r="D350" s="80" t="s">
        <v>209</v>
      </c>
      <c r="E350" s="80" t="s">
        <v>367</v>
      </c>
      <c r="F350" s="80" t="s">
        <v>193</v>
      </c>
      <c r="G350" s="81">
        <v>500000</v>
      </c>
      <c r="H350" s="81">
        <v>550000</v>
      </c>
      <c r="I350" s="65"/>
      <c r="J350" s="11"/>
      <c r="K350" s="11"/>
      <c r="L350" s="11"/>
    </row>
    <row r="351" spans="1:12" x14ac:dyDescent="0.2">
      <c r="A351" s="82" t="s">
        <v>302</v>
      </c>
      <c r="B351" s="80" t="s">
        <v>172</v>
      </c>
      <c r="C351" s="80" t="s">
        <v>211</v>
      </c>
      <c r="D351" s="80" t="s">
        <v>209</v>
      </c>
      <c r="E351" s="80" t="s">
        <v>368</v>
      </c>
      <c r="F351" s="80"/>
      <c r="G351" s="81">
        <f>G352+G353</f>
        <v>127700</v>
      </c>
      <c r="H351" s="81">
        <f>H352+H353</f>
        <v>127700</v>
      </c>
      <c r="I351" s="65"/>
      <c r="J351" s="11"/>
      <c r="K351" s="11"/>
      <c r="L351" s="11"/>
    </row>
    <row r="352" spans="1:12" x14ac:dyDescent="0.2">
      <c r="A352" s="82" t="s">
        <v>196</v>
      </c>
      <c r="B352" s="80" t="s">
        <v>172</v>
      </c>
      <c r="C352" s="80" t="s">
        <v>211</v>
      </c>
      <c r="D352" s="80" t="s">
        <v>209</v>
      </c>
      <c r="E352" s="80" t="s">
        <v>369</v>
      </c>
      <c r="F352" s="80" t="s">
        <v>194</v>
      </c>
      <c r="G352" s="81">
        <v>88100</v>
      </c>
      <c r="H352" s="81">
        <v>88100</v>
      </c>
      <c r="I352" s="65"/>
      <c r="J352" s="11"/>
      <c r="K352" s="11"/>
      <c r="L352" s="11"/>
    </row>
    <row r="353" spans="1:12" x14ac:dyDescent="0.2">
      <c r="A353" s="82" t="s">
        <v>465</v>
      </c>
      <c r="B353" s="80" t="s">
        <v>172</v>
      </c>
      <c r="C353" s="80" t="s">
        <v>211</v>
      </c>
      <c r="D353" s="80" t="s">
        <v>209</v>
      </c>
      <c r="E353" s="80" t="s">
        <v>369</v>
      </c>
      <c r="F353" s="80" t="s">
        <v>195</v>
      </c>
      <c r="G353" s="81">
        <v>39600</v>
      </c>
      <c r="H353" s="81">
        <v>39600</v>
      </c>
      <c r="I353" s="65"/>
      <c r="J353" s="11"/>
      <c r="K353" s="11"/>
      <c r="L353" s="11"/>
    </row>
    <row r="354" spans="1:12" x14ac:dyDescent="0.2">
      <c r="A354" s="83" t="s">
        <v>222</v>
      </c>
      <c r="B354" s="80" t="s">
        <v>172</v>
      </c>
      <c r="C354" s="80" t="s">
        <v>221</v>
      </c>
      <c r="D354" s="80" t="s">
        <v>184</v>
      </c>
      <c r="E354" s="80"/>
      <c r="F354" s="80"/>
      <c r="G354" s="81">
        <f>G355</f>
        <v>12915300</v>
      </c>
      <c r="H354" s="81">
        <f>H355</f>
        <v>12915300</v>
      </c>
      <c r="I354" s="65"/>
      <c r="J354" s="11"/>
      <c r="K354" s="11"/>
      <c r="L354" s="11"/>
    </row>
    <row r="355" spans="1:12" x14ac:dyDescent="0.2">
      <c r="A355" s="83" t="s">
        <v>252</v>
      </c>
      <c r="B355" s="80" t="s">
        <v>172</v>
      </c>
      <c r="C355" s="80" t="s">
        <v>221</v>
      </c>
      <c r="D355" s="80" t="s">
        <v>190</v>
      </c>
      <c r="E355" s="80"/>
      <c r="F355" s="80"/>
      <c r="G355" s="81">
        <f>G363+G356</f>
        <v>12915300</v>
      </c>
      <c r="H355" s="81">
        <f>H363+H356</f>
        <v>12915300</v>
      </c>
      <c r="I355" s="65"/>
      <c r="J355" s="11"/>
      <c r="K355" s="11"/>
      <c r="L355" s="11"/>
    </row>
    <row r="356" spans="1:12" ht="22.5" x14ac:dyDescent="0.2">
      <c r="A356" s="83" t="s">
        <v>298</v>
      </c>
      <c r="B356" s="80" t="s">
        <v>172</v>
      </c>
      <c r="C356" s="80" t="s">
        <v>221</v>
      </c>
      <c r="D356" s="80" t="s">
        <v>190</v>
      </c>
      <c r="E356" s="80" t="s">
        <v>37</v>
      </c>
      <c r="F356" s="80"/>
      <c r="G356" s="81">
        <f t="shared" ref="G356:H358" si="8">G357</f>
        <v>4043400</v>
      </c>
      <c r="H356" s="81">
        <f t="shared" si="8"/>
        <v>4043400</v>
      </c>
      <c r="I356" s="65"/>
      <c r="J356" s="11"/>
      <c r="K356" s="11"/>
      <c r="L356" s="11"/>
    </row>
    <row r="357" spans="1:12" ht="22.5" x14ac:dyDescent="0.2">
      <c r="A357" s="83" t="s">
        <v>21</v>
      </c>
      <c r="B357" s="80" t="s">
        <v>172</v>
      </c>
      <c r="C357" s="80" t="s">
        <v>221</v>
      </c>
      <c r="D357" s="80" t="s">
        <v>190</v>
      </c>
      <c r="E357" s="80" t="s">
        <v>93</v>
      </c>
      <c r="F357" s="80"/>
      <c r="G357" s="81">
        <f t="shared" si="8"/>
        <v>4043400</v>
      </c>
      <c r="H357" s="81">
        <f t="shared" si="8"/>
        <v>4043400</v>
      </c>
      <c r="I357" s="65"/>
      <c r="J357" s="11"/>
      <c r="K357" s="11"/>
      <c r="L357" s="11"/>
    </row>
    <row r="358" spans="1:12" ht="22.5" x14ac:dyDescent="0.2">
      <c r="A358" s="82" t="s">
        <v>263</v>
      </c>
      <c r="B358" s="80" t="s">
        <v>172</v>
      </c>
      <c r="C358" s="80" t="s">
        <v>221</v>
      </c>
      <c r="D358" s="80" t="s">
        <v>190</v>
      </c>
      <c r="E358" s="80" t="s">
        <v>94</v>
      </c>
      <c r="F358" s="80"/>
      <c r="G358" s="81">
        <f t="shared" si="8"/>
        <v>4043400</v>
      </c>
      <c r="H358" s="81">
        <f t="shared" si="8"/>
        <v>4043400</v>
      </c>
      <c r="I358" s="65"/>
      <c r="J358" s="11"/>
      <c r="K358" s="11"/>
      <c r="L358" s="11"/>
    </row>
    <row r="359" spans="1:12" ht="22.5" x14ac:dyDescent="0.2">
      <c r="A359" s="82" t="s">
        <v>258</v>
      </c>
      <c r="B359" s="80" t="s">
        <v>172</v>
      </c>
      <c r="C359" s="80" t="s">
        <v>221</v>
      </c>
      <c r="D359" s="80" t="s">
        <v>190</v>
      </c>
      <c r="E359" s="80" t="s">
        <v>94</v>
      </c>
      <c r="F359" s="80" t="s">
        <v>257</v>
      </c>
      <c r="G359" s="81">
        <v>4043400</v>
      </c>
      <c r="H359" s="81">
        <v>4043400</v>
      </c>
      <c r="I359" s="65"/>
      <c r="J359" s="11"/>
      <c r="K359" s="11"/>
      <c r="L359" s="11"/>
    </row>
    <row r="360" spans="1:12" ht="22.5" x14ac:dyDescent="0.2">
      <c r="A360" s="83" t="s">
        <v>299</v>
      </c>
      <c r="B360" s="80" t="s">
        <v>172</v>
      </c>
      <c r="C360" s="80" t="s">
        <v>221</v>
      </c>
      <c r="D360" s="80" t="s">
        <v>190</v>
      </c>
      <c r="E360" s="80" t="s">
        <v>38</v>
      </c>
      <c r="F360" s="80"/>
      <c r="G360" s="81">
        <f t="shared" ref="G360:H362" si="9">G361</f>
        <v>8871900</v>
      </c>
      <c r="H360" s="81">
        <f t="shared" si="9"/>
        <v>8871900</v>
      </c>
      <c r="I360" s="65"/>
      <c r="J360" s="11"/>
      <c r="K360" s="11"/>
      <c r="L360" s="11"/>
    </row>
    <row r="361" spans="1:12" ht="22.5" x14ac:dyDescent="0.2">
      <c r="A361" s="124" t="s">
        <v>425</v>
      </c>
      <c r="B361" s="80" t="s">
        <v>172</v>
      </c>
      <c r="C361" s="80" t="s">
        <v>221</v>
      </c>
      <c r="D361" s="80" t="s">
        <v>190</v>
      </c>
      <c r="E361" s="80" t="s">
        <v>419</v>
      </c>
      <c r="F361" s="80"/>
      <c r="G361" s="81">
        <f t="shared" si="9"/>
        <v>8871900</v>
      </c>
      <c r="H361" s="81">
        <f t="shared" si="9"/>
        <v>8871900</v>
      </c>
      <c r="I361" s="65"/>
      <c r="J361" s="11"/>
      <c r="K361" s="11"/>
      <c r="L361" s="11"/>
    </row>
    <row r="362" spans="1:12" ht="34.5" customHeight="1" x14ac:dyDescent="0.2">
      <c r="A362" s="88" t="s">
        <v>270</v>
      </c>
      <c r="B362" s="80" t="s">
        <v>172</v>
      </c>
      <c r="C362" s="80" t="s">
        <v>221</v>
      </c>
      <c r="D362" s="80" t="s">
        <v>190</v>
      </c>
      <c r="E362" s="80" t="s">
        <v>456</v>
      </c>
      <c r="F362" s="80"/>
      <c r="G362" s="81">
        <f t="shared" si="9"/>
        <v>8871900</v>
      </c>
      <c r="H362" s="81">
        <f t="shared" si="9"/>
        <v>8871900</v>
      </c>
      <c r="I362" s="65"/>
      <c r="J362" s="11"/>
      <c r="K362" s="11"/>
      <c r="L362" s="11"/>
    </row>
    <row r="363" spans="1:12" x14ac:dyDescent="0.2">
      <c r="A363" s="82" t="s">
        <v>346</v>
      </c>
      <c r="B363" s="80" t="s">
        <v>172</v>
      </c>
      <c r="C363" s="80" t="s">
        <v>221</v>
      </c>
      <c r="D363" s="80" t="s">
        <v>190</v>
      </c>
      <c r="E363" s="80" t="s">
        <v>456</v>
      </c>
      <c r="F363" s="80" t="s">
        <v>193</v>
      </c>
      <c r="G363" s="81">
        <v>8871900</v>
      </c>
      <c r="H363" s="81">
        <v>8871900</v>
      </c>
      <c r="I363" s="65"/>
      <c r="J363" s="11"/>
      <c r="K363" s="11"/>
      <c r="L363" s="11"/>
    </row>
    <row r="364" spans="1:12" x14ac:dyDescent="0.2">
      <c r="A364" s="90" t="s">
        <v>216</v>
      </c>
      <c r="B364" s="80" t="s">
        <v>172</v>
      </c>
      <c r="C364" s="80" t="s">
        <v>215</v>
      </c>
      <c r="D364" s="80" t="s">
        <v>186</v>
      </c>
      <c r="E364" s="80"/>
      <c r="F364" s="80"/>
      <c r="G364" s="81">
        <f>G365</f>
        <v>704300</v>
      </c>
      <c r="H364" s="81">
        <f>H365</f>
        <v>704300</v>
      </c>
      <c r="I364" s="65"/>
      <c r="J364" s="11"/>
      <c r="K364" s="11"/>
      <c r="L364" s="11"/>
    </row>
    <row r="365" spans="1:12" ht="22.5" x14ac:dyDescent="0.2">
      <c r="A365" s="90" t="s">
        <v>312</v>
      </c>
      <c r="B365" s="80" t="s">
        <v>172</v>
      </c>
      <c r="C365" s="80" t="s">
        <v>215</v>
      </c>
      <c r="D365" s="80" t="s">
        <v>186</v>
      </c>
      <c r="E365" s="80" t="s">
        <v>370</v>
      </c>
      <c r="F365" s="80"/>
      <c r="G365" s="81">
        <f>G366</f>
        <v>704300</v>
      </c>
      <c r="H365" s="81">
        <f>H366</f>
        <v>704300</v>
      </c>
      <c r="I365" s="65"/>
      <c r="J365" s="11"/>
      <c r="K365" s="11"/>
      <c r="L365" s="11"/>
    </row>
    <row r="366" spans="1:12" ht="33.75" x14ac:dyDescent="0.2">
      <c r="A366" s="90" t="s">
        <v>371</v>
      </c>
      <c r="B366" s="108" t="s">
        <v>172</v>
      </c>
      <c r="C366" s="108" t="s">
        <v>215</v>
      </c>
      <c r="D366" s="108" t="s">
        <v>186</v>
      </c>
      <c r="E366" s="123" t="s">
        <v>372</v>
      </c>
      <c r="F366" s="80"/>
      <c r="G366" s="81">
        <f>G367+G368</f>
        <v>704300</v>
      </c>
      <c r="H366" s="81">
        <f>H367+H368</f>
        <v>704300</v>
      </c>
      <c r="I366" s="65"/>
      <c r="J366" s="11"/>
      <c r="K366" s="11"/>
      <c r="L366" s="11"/>
    </row>
    <row r="367" spans="1:12" x14ac:dyDescent="0.2">
      <c r="A367" s="90" t="s">
        <v>134</v>
      </c>
      <c r="B367" s="80" t="s">
        <v>172</v>
      </c>
      <c r="C367" s="80" t="s">
        <v>215</v>
      </c>
      <c r="D367" s="80" t="s">
        <v>186</v>
      </c>
      <c r="E367" s="80" t="s">
        <v>372</v>
      </c>
      <c r="F367" s="80" t="s">
        <v>245</v>
      </c>
      <c r="G367" s="81">
        <v>540937</v>
      </c>
      <c r="H367" s="81">
        <v>540937</v>
      </c>
      <c r="I367" s="65"/>
      <c r="J367" s="11"/>
      <c r="K367" s="11"/>
      <c r="L367" s="11"/>
    </row>
    <row r="368" spans="1:12" ht="22.5" x14ac:dyDescent="0.2">
      <c r="A368" s="90" t="s">
        <v>135</v>
      </c>
      <c r="B368" s="80" t="s">
        <v>172</v>
      </c>
      <c r="C368" s="80" t="s">
        <v>215</v>
      </c>
      <c r="D368" s="80" t="s">
        <v>186</v>
      </c>
      <c r="E368" s="80" t="s">
        <v>372</v>
      </c>
      <c r="F368" s="80" t="s">
        <v>133</v>
      </c>
      <c r="G368" s="81">
        <v>163363</v>
      </c>
      <c r="H368" s="81">
        <v>163363</v>
      </c>
      <c r="I368" s="65"/>
      <c r="J368" s="11"/>
      <c r="K368" s="11"/>
      <c r="L368" s="11"/>
    </row>
    <row r="369" spans="1:12" ht="24" x14ac:dyDescent="0.2">
      <c r="A369" s="49" t="s">
        <v>165</v>
      </c>
      <c r="B369" s="54" t="s">
        <v>173</v>
      </c>
      <c r="C369" s="52"/>
      <c r="D369" s="52"/>
      <c r="E369" s="52"/>
      <c r="F369" s="52"/>
      <c r="G369" s="51">
        <f>G370+G376</f>
        <v>424884530</v>
      </c>
      <c r="H369" s="51">
        <f>H370+H376</f>
        <v>433224530</v>
      </c>
      <c r="I369" s="15"/>
      <c r="J369" s="11"/>
      <c r="K369" s="11"/>
      <c r="L369" s="11"/>
    </row>
    <row r="370" spans="1:12" x14ac:dyDescent="0.2">
      <c r="A370" s="82" t="s">
        <v>241</v>
      </c>
      <c r="B370" s="80" t="s">
        <v>173</v>
      </c>
      <c r="C370" s="80" t="s">
        <v>211</v>
      </c>
      <c r="D370" s="80" t="s">
        <v>186</v>
      </c>
      <c r="E370" s="80"/>
      <c r="F370" s="80"/>
      <c r="G370" s="81">
        <f t="shared" ref="G370:H374" si="10">G371</f>
        <v>52333000</v>
      </c>
      <c r="H370" s="81">
        <f t="shared" si="10"/>
        <v>52567200</v>
      </c>
      <c r="I370" s="65"/>
      <c r="J370" s="11"/>
      <c r="K370" s="11"/>
      <c r="L370" s="11"/>
    </row>
    <row r="371" spans="1:12" ht="18" customHeight="1" x14ac:dyDescent="0.2">
      <c r="A371" s="89" t="s">
        <v>354</v>
      </c>
      <c r="B371" s="99">
        <v>894</v>
      </c>
      <c r="C371" s="80" t="s">
        <v>211</v>
      </c>
      <c r="D371" s="80" t="s">
        <v>186</v>
      </c>
      <c r="E371" s="80" t="s">
        <v>92</v>
      </c>
      <c r="F371" s="80"/>
      <c r="G371" s="81">
        <f>G373</f>
        <v>52333000</v>
      </c>
      <c r="H371" s="81">
        <f>H373</f>
        <v>52567200</v>
      </c>
      <c r="I371" s="65"/>
      <c r="J371" s="11"/>
      <c r="K371" s="11"/>
      <c r="L371" s="11"/>
    </row>
    <row r="372" spans="1:12" x14ac:dyDescent="0.2">
      <c r="A372" s="89" t="s">
        <v>22</v>
      </c>
      <c r="B372" s="99">
        <v>894</v>
      </c>
      <c r="C372" s="80" t="s">
        <v>211</v>
      </c>
      <c r="D372" s="80" t="s">
        <v>186</v>
      </c>
      <c r="E372" s="80" t="s">
        <v>99</v>
      </c>
      <c r="F372" s="80"/>
      <c r="G372" s="81">
        <f>G373</f>
        <v>52333000</v>
      </c>
      <c r="H372" s="81">
        <f>H373</f>
        <v>52567200</v>
      </c>
      <c r="I372" s="65"/>
      <c r="J372" s="11"/>
      <c r="K372" s="11"/>
      <c r="L372" s="11"/>
    </row>
    <row r="373" spans="1:12" ht="45" x14ac:dyDescent="0.2">
      <c r="A373" s="104" t="s">
        <v>304</v>
      </c>
      <c r="B373" s="99">
        <v>894</v>
      </c>
      <c r="C373" s="80" t="s">
        <v>211</v>
      </c>
      <c r="D373" s="80" t="s">
        <v>186</v>
      </c>
      <c r="E373" s="80" t="s">
        <v>355</v>
      </c>
      <c r="F373" s="80"/>
      <c r="G373" s="81">
        <f t="shared" si="10"/>
        <v>52333000</v>
      </c>
      <c r="H373" s="81">
        <f t="shared" si="10"/>
        <v>52567200</v>
      </c>
      <c r="I373" s="65"/>
      <c r="J373" s="11"/>
      <c r="K373" s="11"/>
      <c r="L373" s="11"/>
    </row>
    <row r="374" spans="1:12" ht="33.75" x14ac:dyDescent="0.2">
      <c r="A374" s="82" t="s">
        <v>166</v>
      </c>
      <c r="B374" s="80" t="s">
        <v>173</v>
      </c>
      <c r="C374" s="80" t="s">
        <v>211</v>
      </c>
      <c r="D374" s="80" t="s">
        <v>186</v>
      </c>
      <c r="E374" s="80" t="s">
        <v>373</v>
      </c>
      <c r="F374" s="80"/>
      <c r="G374" s="81">
        <f t="shared" si="10"/>
        <v>52333000</v>
      </c>
      <c r="H374" s="81">
        <f t="shared" si="10"/>
        <v>52567200</v>
      </c>
      <c r="I374" s="65"/>
      <c r="J374" s="11"/>
      <c r="K374" s="11"/>
      <c r="L374" s="11"/>
    </row>
    <row r="375" spans="1:12" ht="33.75" x14ac:dyDescent="0.2">
      <c r="A375" s="82" t="s">
        <v>231</v>
      </c>
      <c r="B375" s="80" t="s">
        <v>173</v>
      </c>
      <c r="C375" s="80" t="s">
        <v>211</v>
      </c>
      <c r="D375" s="80" t="s">
        <v>186</v>
      </c>
      <c r="E375" s="80" t="s">
        <v>373</v>
      </c>
      <c r="F375" s="80" t="s">
        <v>230</v>
      </c>
      <c r="G375" s="81">
        <v>52333000</v>
      </c>
      <c r="H375" s="81">
        <v>52567200</v>
      </c>
      <c r="I375" s="65"/>
      <c r="J375" s="11"/>
      <c r="K375" s="11"/>
      <c r="L375" s="11"/>
    </row>
    <row r="376" spans="1:12" x14ac:dyDescent="0.2">
      <c r="A376" s="90" t="s">
        <v>222</v>
      </c>
      <c r="B376" s="80" t="s">
        <v>173</v>
      </c>
      <c r="C376" s="80" t="s">
        <v>221</v>
      </c>
      <c r="D376" s="80" t="s">
        <v>184</v>
      </c>
      <c r="E376" s="80"/>
      <c r="F376" s="80"/>
      <c r="G376" s="81">
        <f>G377+G383+G436+G431</f>
        <v>372551530</v>
      </c>
      <c r="H376" s="81">
        <f>H377+H383+H436+H431</f>
        <v>380657330</v>
      </c>
      <c r="I376" s="65"/>
      <c r="J376" s="11"/>
      <c r="K376" s="11"/>
      <c r="L376" s="11"/>
    </row>
    <row r="377" spans="1:12" x14ac:dyDescent="0.2">
      <c r="A377" s="90" t="s">
        <v>253</v>
      </c>
      <c r="B377" s="80" t="s">
        <v>173</v>
      </c>
      <c r="C377" s="80" t="s">
        <v>221</v>
      </c>
      <c r="D377" s="80" t="s">
        <v>186</v>
      </c>
      <c r="E377" s="80"/>
      <c r="F377" s="80"/>
      <c r="G377" s="81">
        <f t="shared" ref="G377:H380" si="11">G378</f>
        <v>33832400</v>
      </c>
      <c r="H377" s="81">
        <f t="shared" si="11"/>
        <v>33957300</v>
      </c>
      <c r="I377" s="65"/>
      <c r="J377" s="11"/>
      <c r="K377" s="11"/>
      <c r="L377" s="11"/>
    </row>
    <row r="378" spans="1:12" ht="22.5" x14ac:dyDescent="0.2">
      <c r="A378" s="82" t="s">
        <v>374</v>
      </c>
      <c r="B378" s="80" t="s">
        <v>173</v>
      </c>
      <c r="C378" s="80" t="s">
        <v>221</v>
      </c>
      <c r="D378" s="80" t="s">
        <v>186</v>
      </c>
      <c r="E378" s="80" t="s">
        <v>91</v>
      </c>
      <c r="F378" s="80"/>
      <c r="G378" s="81">
        <f>G380</f>
        <v>33832400</v>
      </c>
      <c r="H378" s="81">
        <f>H380</f>
        <v>33957300</v>
      </c>
      <c r="I378" s="72"/>
      <c r="J378" s="11"/>
      <c r="K378" s="11"/>
      <c r="L378" s="11"/>
    </row>
    <row r="379" spans="1:12" ht="22.5" x14ac:dyDescent="0.2">
      <c r="A379" s="82" t="s">
        <v>376</v>
      </c>
      <c r="B379" s="80" t="s">
        <v>173</v>
      </c>
      <c r="C379" s="80" t="s">
        <v>221</v>
      </c>
      <c r="D379" s="80" t="s">
        <v>186</v>
      </c>
      <c r="E379" s="80" t="s">
        <v>377</v>
      </c>
      <c r="F379" s="80"/>
      <c r="G379" s="81">
        <f>G380</f>
        <v>33832400</v>
      </c>
      <c r="H379" s="81">
        <f>H380</f>
        <v>33957300</v>
      </c>
      <c r="I379" s="72"/>
      <c r="J379" s="11"/>
      <c r="K379" s="11"/>
      <c r="L379" s="11"/>
    </row>
    <row r="380" spans="1:12" ht="45" x14ac:dyDescent="0.2">
      <c r="A380" s="104" t="s">
        <v>304</v>
      </c>
      <c r="B380" s="80" t="s">
        <v>173</v>
      </c>
      <c r="C380" s="80" t="s">
        <v>221</v>
      </c>
      <c r="D380" s="80" t="s">
        <v>186</v>
      </c>
      <c r="E380" s="80" t="s">
        <v>375</v>
      </c>
      <c r="F380" s="80"/>
      <c r="G380" s="81">
        <f t="shared" si="11"/>
        <v>33832400</v>
      </c>
      <c r="H380" s="81">
        <f t="shared" si="11"/>
        <v>33957300</v>
      </c>
      <c r="I380" s="72"/>
      <c r="J380" s="11"/>
      <c r="K380" s="11"/>
      <c r="L380" s="11"/>
    </row>
    <row r="381" spans="1:12" x14ac:dyDescent="0.2">
      <c r="A381" s="82" t="s">
        <v>253</v>
      </c>
      <c r="B381" s="80" t="s">
        <v>173</v>
      </c>
      <c r="C381" s="80" t="s">
        <v>221</v>
      </c>
      <c r="D381" s="80" t="s">
        <v>186</v>
      </c>
      <c r="E381" s="80" t="s">
        <v>378</v>
      </c>
      <c r="F381" s="80"/>
      <c r="G381" s="81">
        <f>SUM(G382:G382)</f>
        <v>33832400</v>
      </c>
      <c r="H381" s="81">
        <f>SUM(H382:H382)</f>
        <v>33957300</v>
      </c>
      <c r="I381" s="65"/>
      <c r="J381" s="11"/>
      <c r="K381" s="11"/>
      <c r="L381" s="11"/>
    </row>
    <row r="382" spans="1:12" x14ac:dyDescent="0.2">
      <c r="A382" s="90" t="s">
        <v>301</v>
      </c>
      <c r="B382" s="80" t="s">
        <v>173</v>
      </c>
      <c r="C382" s="80" t="s">
        <v>221</v>
      </c>
      <c r="D382" s="80" t="s">
        <v>186</v>
      </c>
      <c r="E382" s="80" t="s">
        <v>378</v>
      </c>
      <c r="F382" s="80" t="s">
        <v>230</v>
      </c>
      <c r="G382" s="81">
        <v>33832400</v>
      </c>
      <c r="H382" s="81">
        <v>33957300</v>
      </c>
      <c r="I382" s="65"/>
      <c r="J382" s="11"/>
      <c r="K382" s="11"/>
      <c r="L382" s="11"/>
    </row>
    <row r="383" spans="1:12" x14ac:dyDescent="0.2">
      <c r="A383" s="82" t="s">
        <v>223</v>
      </c>
      <c r="B383" s="80" t="s">
        <v>173</v>
      </c>
      <c r="C383" s="80" t="s">
        <v>221</v>
      </c>
      <c r="D383" s="80" t="s">
        <v>198</v>
      </c>
      <c r="E383" s="80"/>
      <c r="F383" s="80"/>
      <c r="G383" s="81">
        <f>G384+G426+G429</f>
        <v>294401230</v>
      </c>
      <c r="H383" s="81">
        <f>H384+H426+H429</f>
        <v>302314930</v>
      </c>
      <c r="I383" s="65"/>
      <c r="J383" s="11"/>
      <c r="K383" s="11"/>
      <c r="L383" s="11"/>
    </row>
    <row r="384" spans="1:12" ht="22.5" x14ac:dyDescent="0.2">
      <c r="A384" s="90" t="s">
        <v>379</v>
      </c>
      <c r="B384" s="80" t="s">
        <v>173</v>
      </c>
      <c r="C384" s="80" t="s">
        <v>221</v>
      </c>
      <c r="D384" s="80" t="s">
        <v>198</v>
      </c>
      <c r="E384" s="80" t="s">
        <v>380</v>
      </c>
      <c r="F384" s="80"/>
      <c r="G384" s="81">
        <f>G385</f>
        <v>288328000</v>
      </c>
      <c r="H384" s="81">
        <f>H385</f>
        <v>296041700</v>
      </c>
      <c r="I384" s="65"/>
      <c r="J384" s="11"/>
      <c r="K384" s="11"/>
      <c r="L384" s="11"/>
    </row>
    <row r="385" spans="1:12" ht="45" x14ac:dyDescent="0.2">
      <c r="A385" s="104" t="s">
        <v>304</v>
      </c>
      <c r="B385" s="80" t="s">
        <v>173</v>
      </c>
      <c r="C385" s="80" t="s">
        <v>221</v>
      </c>
      <c r="D385" s="80" t="s">
        <v>198</v>
      </c>
      <c r="E385" s="80" t="s">
        <v>381</v>
      </c>
      <c r="F385" s="80"/>
      <c r="G385" s="81">
        <f>G386+G388+G392+G394+G396+G400+G402+G404+G416+G390+G422+G406+G418+G420+G408+G410+G412+G414+G424+G398</f>
        <v>288328000</v>
      </c>
      <c r="H385" s="81">
        <f>H386+H388+H392+H394+H396+H400+H402+H404+H416+H390+H422+H406+H418+H420+H408+H410+H412+H414+H424+H398</f>
        <v>296041700</v>
      </c>
      <c r="I385" s="65"/>
      <c r="J385" s="11"/>
      <c r="K385" s="11"/>
      <c r="L385" s="11"/>
    </row>
    <row r="386" spans="1:12" ht="33.75" x14ac:dyDescent="0.2">
      <c r="A386" s="95" t="s">
        <v>466</v>
      </c>
      <c r="B386" s="108" t="s">
        <v>173</v>
      </c>
      <c r="C386" s="108" t="s">
        <v>221</v>
      </c>
      <c r="D386" s="108" t="s">
        <v>198</v>
      </c>
      <c r="E386" s="123" t="s">
        <v>467</v>
      </c>
      <c r="F386" s="108"/>
      <c r="G386" s="86">
        <f>G387</f>
        <v>20221300</v>
      </c>
      <c r="H386" s="86">
        <f>H387</f>
        <v>20221300</v>
      </c>
      <c r="I386" s="65"/>
      <c r="J386" s="11"/>
      <c r="K386" s="11"/>
      <c r="L386" s="11"/>
    </row>
    <row r="387" spans="1:12" ht="22.5" x14ac:dyDescent="0.2">
      <c r="A387" s="95" t="s">
        <v>258</v>
      </c>
      <c r="B387" s="108" t="s">
        <v>173</v>
      </c>
      <c r="C387" s="108" t="s">
        <v>221</v>
      </c>
      <c r="D387" s="108" t="s">
        <v>198</v>
      </c>
      <c r="E387" s="123" t="s">
        <v>467</v>
      </c>
      <c r="F387" s="108" t="s">
        <v>257</v>
      </c>
      <c r="G387" s="86">
        <v>20221300</v>
      </c>
      <c r="H387" s="86">
        <v>20221300</v>
      </c>
      <c r="I387" s="65"/>
      <c r="J387" s="11"/>
      <c r="K387" s="11"/>
      <c r="L387" s="11"/>
    </row>
    <row r="388" spans="1:12" ht="22.5" x14ac:dyDescent="0.2">
      <c r="A388" s="82" t="s">
        <v>77</v>
      </c>
      <c r="B388" s="80" t="s">
        <v>173</v>
      </c>
      <c r="C388" s="80" t="s">
        <v>221</v>
      </c>
      <c r="D388" s="80" t="s">
        <v>198</v>
      </c>
      <c r="E388" s="80" t="s">
        <v>382</v>
      </c>
      <c r="F388" s="80"/>
      <c r="G388" s="81">
        <f>G389</f>
        <v>31813100</v>
      </c>
      <c r="H388" s="81">
        <f>H389</f>
        <v>33085600</v>
      </c>
      <c r="I388" s="65"/>
      <c r="J388" s="11"/>
      <c r="K388" s="11"/>
      <c r="L388" s="11"/>
    </row>
    <row r="389" spans="1:12" ht="22.5" x14ac:dyDescent="0.2">
      <c r="A389" s="82" t="s">
        <v>258</v>
      </c>
      <c r="B389" s="80" t="s">
        <v>173</v>
      </c>
      <c r="C389" s="80" t="s">
        <v>221</v>
      </c>
      <c r="D389" s="80" t="s">
        <v>198</v>
      </c>
      <c r="E389" s="80" t="s">
        <v>382</v>
      </c>
      <c r="F389" s="80" t="s">
        <v>257</v>
      </c>
      <c r="G389" s="81">
        <v>31813100</v>
      </c>
      <c r="H389" s="81">
        <v>33085600</v>
      </c>
      <c r="I389" s="65"/>
      <c r="J389" s="125"/>
      <c r="K389" s="125"/>
      <c r="L389" s="11"/>
    </row>
    <row r="390" spans="1:12" ht="22.5" x14ac:dyDescent="0.2">
      <c r="A390" s="82" t="s">
        <v>76</v>
      </c>
      <c r="B390" s="80" t="s">
        <v>173</v>
      </c>
      <c r="C390" s="80" t="s">
        <v>221</v>
      </c>
      <c r="D390" s="80" t="s">
        <v>198</v>
      </c>
      <c r="E390" s="80" t="s">
        <v>383</v>
      </c>
      <c r="F390" s="80"/>
      <c r="G390" s="81">
        <f>G391</f>
        <v>3258900</v>
      </c>
      <c r="H390" s="81">
        <f>H391</f>
        <v>3385400</v>
      </c>
      <c r="I390" s="65"/>
      <c r="J390" s="10"/>
      <c r="K390" s="10"/>
      <c r="L390" s="11"/>
    </row>
    <row r="391" spans="1:12" ht="22.5" x14ac:dyDescent="0.2">
      <c r="A391" s="82" t="s">
        <v>258</v>
      </c>
      <c r="B391" s="80" t="s">
        <v>173</v>
      </c>
      <c r="C391" s="80" t="s">
        <v>221</v>
      </c>
      <c r="D391" s="80" t="s">
        <v>198</v>
      </c>
      <c r="E391" s="80" t="s">
        <v>383</v>
      </c>
      <c r="F391" s="80" t="s">
        <v>257</v>
      </c>
      <c r="G391" s="81">
        <v>3258900</v>
      </c>
      <c r="H391" s="81">
        <v>3385400</v>
      </c>
      <c r="I391" s="65"/>
      <c r="J391" s="11"/>
      <c r="K391" s="11"/>
      <c r="L391" s="11"/>
    </row>
    <row r="392" spans="1:12" ht="22.5" x14ac:dyDescent="0.2">
      <c r="A392" s="82" t="s">
        <v>282</v>
      </c>
      <c r="B392" s="80" t="s">
        <v>173</v>
      </c>
      <c r="C392" s="80" t="s">
        <v>221</v>
      </c>
      <c r="D392" s="80" t="s">
        <v>198</v>
      </c>
      <c r="E392" s="80" t="s">
        <v>384</v>
      </c>
      <c r="F392" s="80"/>
      <c r="G392" s="81">
        <f>G393</f>
        <v>24020700</v>
      </c>
      <c r="H392" s="81">
        <f>H393</f>
        <v>24020700</v>
      </c>
      <c r="I392" s="65"/>
      <c r="J392" s="11"/>
      <c r="K392" s="11"/>
      <c r="L392" s="11"/>
    </row>
    <row r="393" spans="1:12" ht="22.5" x14ac:dyDescent="0.2">
      <c r="A393" s="82" t="s">
        <v>258</v>
      </c>
      <c r="B393" s="80" t="s">
        <v>173</v>
      </c>
      <c r="C393" s="80" t="s">
        <v>221</v>
      </c>
      <c r="D393" s="80" t="s">
        <v>198</v>
      </c>
      <c r="E393" s="80" t="s">
        <v>384</v>
      </c>
      <c r="F393" s="80" t="s">
        <v>257</v>
      </c>
      <c r="G393" s="86">
        <v>24020700</v>
      </c>
      <c r="H393" s="86">
        <v>24020700</v>
      </c>
      <c r="I393" s="65"/>
      <c r="J393" s="11"/>
      <c r="K393" s="11"/>
      <c r="L393" s="11"/>
    </row>
    <row r="394" spans="1:12" ht="33.75" x14ac:dyDescent="0.2">
      <c r="A394" s="82" t="s">
        <v>145</v>
      </c>
      <c r="B394" s="80" t="s">
        <v>173</v>
      </c>
      <c r="C394" s="80" t="s">
        <v>221</v>
      </c>
      <c r="D394" s="80" t="s">
        <v>198</v>
      </c>
      <c r="E394" s="80" t="s">
        <v>385</v>
      </c>
      <c r="F394" s="80"/>
      <c r="G394" s="81">
        <f>G395</f>
        <v>68200</v>
      </c>
      <c r="H394" s="81">
        <f>H395</f>
        <v>71000</v>
      </c>
      <c r="I394" s="65"/>
      <c r="J394" s="11"/>
      <c r="K394" s="11"/>
      <c r="L394" s="11"/>
    </row>
    <row r="395" spans="1:12" ht="22.5" x14ac:dyDescent="0.2">
      <c r="A395" s="82" t="s">
        <v>258</v>
      </c>
      <c r="B395" s="80" t="s">
        <v>173</v>
      </c>
      <c r="C395" s="80" t="s">
        <v>221</v>
      </c>
      <c r="D395" s="80" t="s">
        <v>198</v>
      </c>
      <c r="E395" s="80" t="s">
        <v>385</v>
      </c>
      <c r="F395" s="80" t="s">
        <v>257</v>
      </c>
      <c r="G395" s="81">
        <v>68200</v>
      </c>
      <c r="H395" s="81">
        <v>71000</v>
      </c>
      <c r="I395" s="65"/>
      <c r="J395" s="11"/>
      <c r="K395" s="11"/>
      <c r="L395" s="11"/>
    </row>
    <row r="396" spans="1:12" ht="33.75" x14ac:dyDescent="0.2">
      <c r="A396" s="82" t="s">
        <v>143</v>
      </c>
      <c r="B396" s="80" t="s">
        <v>173</v>
      </c>
      <c r="C396" s="80" t="s">
        <v>221</v>
      </c>
      <c r="D396" s="80" t="s">
        <v>198</v>
      </c>
      <c r="E396" s="80" t="s">
        <v>386</v>
      </c>
      <c r="F396" s="80"/>
      <c r="G396" s="81">
        <f>G397</f>
        <v>11000</v>
      </c>
      <c r="H396" s="81">
        <f>H397</f>
        <v>11000</v>
      </c>
      <c r="I396" s="65"/>
      <c r="J396" s="11"/>
      <c r="K396" s="11"/>
      <c r="L396" s="11"/>
    </row>
    <row r="397" spans="1:12" ht="22.5" x14ac:dyDescent="0.2">
      <c r="A397" s="82" t="s">
        <v>258</v>
      </c>
      <c r="B397" s="80" t="s">
        <v>173</v>
      </c>
      <c r="C397" s="80" t="s">
        <v>221</v>
      </c>
      <c r="D397" s="80" t="s">
        <v>198</v>
      </c>
      <c r="E397" s="80" t="s">
        <v>386</v>
      </c>
      <c r="F397" s="80" t="s">
        <v>257</v>
      </c>
      <c r="G397" s="81">
        <v>11000</v>
      </c>
      <c r="H397" s="81">
        <v>11000</v>
      </c>
      <c r="I397" s="65"/>
      <c r="J397" s="11"/>
      <c r="K397" s="11"/>
      <c r="L397" s="11"/>
    </row>
    <row r="398" spans="1:12" ht="35.25" customHeight="1" x14ac:dyDescent="0.2">
      <c r="A398" s="82" t="s">
        <v>316</v>
      </c>
      <c r="B398" s="80" t="s">
        <v>173</v>
      </c>
      <c r="C398" s="80" t="s">
        <v>221</v>
      </c>
      <c r="D398" s="80" t="s">
        <v>198</v>
      </c>
      <c r="E398" s="80" t="s">
        <v>387</v>
      </c>
      <c r="F398" s="80"/>
      <c r="G398" s="81">
        <f>G399</f>
        <v>1512800</v>
      </c>
      <c r="H398" s="81">
        <f>H399</f>
        <v>1512800</v>
      </c>
      <c r="I398" s="65"/>
      <c r="J398" s="11"/>
      <c r="K398" s="11"/>
      <c r="L398" s="11"/>
    </row>
    <row r="399" spans="1:12" ht="22.5" x14ac:dyDescent="0.2">
      <c r="A399" s="82" t="s">
        <v>258</v>
      </c>
      <c r="B399" s="80" t="s">
        <v>173</v>
      </c>
      <c r="C399" s="80" t="s">
        <v>221</v>
      </c>
      <c r="D399" s="80" t="s">
        <v>198</v>
      </c>
      <c r="E399" s="80" t="s">
        <v>387</v>
      </c>
      <c r="F399" s="80" t="s">
        <v>257</v>
      </c>
      <c r="G399" s="81">
        <v>1512800</v>
      </c>
      <c r="H399" s="81">
        <v>1512800</v>
      </c>
      <c r="I399" s="65"/>
      <c r="J399" s="11"/>
      <c r="K399" s="11"/>
      <c r="L399" s="11"/>
    </row>
    <row r="400" spans="1:12" ht="22.5" x14ac:dyDescent="0.2">
      <c r="A400" s="82" t="s">
        <v>283</v>
      </c>
      <c r="B400" s="80" t="s">
        <v>173</v>
      </c>
      <c r="C400" s="80" t="s">
        <v>221</v>
      </c>
      <c r="D400" s="80" t="s">
        <v>198</v>
      </c>
      <c r="E400" s="80" t="s">
        <v>388</v>
      </c>
      <c r="F400" s="80"/>
      <c r="G400" s="81">
        <f>G401</f>
        <v>28583300</v>
      </c>
      <c r="H400" s="81">
        <f>H401</f>
        <v>29726600</v>
      </c>
      <c r="I400" s="65"/>
      <c r="J400" s="11"/>
      <c r="K400" s="11"/>
      <c r="L400" s="11"/>
    </row>
    <row r="401" spans="1:12" ht="22.5" x14ac:dyDescent="0.2">
      <c r="A401" s="82" t="s">
        <v>258</v>
      </c>
      <c r="B401" s="80" t="s">
        <v>173</v>
      </c>
      <c r="C401" s="80" t="s">
        <v>221</v>
      </c>
      <c r="D401" s="80" t="s">
        <v>198</v>
      </c>
      <c r="E401" s="80" t="s">
        <v>388</v>
      </c>
      <c r="F401" s="80" t="s">
        <v>257</v>
      </c>
      <c r="G401" s="81">
        <v>28583300</v>
      </c>
      <c r="H401" s="81">
        <v>29726600</v>
      </c>
      <c r="I401" s="65"/>
      <c r="J401" s="11"/>
      <c r="K401" s="11"/>
      <c r="L401" s="11"/>
    </row>
    <row r="402" spans="1:12" ht="33.75" x14ac:dyDescent="0.2">
      <c r="A402" s="82" t="s">
        <v>3</v>
      </c>
      <c r="B402" s="80" t="s">
        <v>173</v>
      </c>
      <c r="C402" s="80" t="s">
        <v>221</v>
      </c>
      <c r="D402" s="80" t="s">
        <v>198</v>
      </c>
      <c r="E402" s="80" t="s">
        <v>389</v>
      </c>
      <c r="F402" s="80"/>
      <c r="G402" s="81">
        <f>G403</f>
        <v>2582900</v>
      </c>
      <c r="H402" s="81">
        <f>H403</f>
        <v>2582900</v>
      </c>
      <c r="I402" s="65"/>
      <c r="J402" s="11"/>
      <c r="K402" s="11"/>
      <c r="L402" s="11"/>
    </row>
    <row r="403" spans="1:12" ht="22.5" x14ac:dyDescent="0.2">
      <c r="A403" s="82" t="s">
        <v>258</v>
      </c>
      <c r="B403" s="80" t="s">
        <v>173</v>
      </c>
      <c r="C403" s="80" t="s">
        <v>221</v>
      </c>
      <c r="D403" s="80" t="s">
        <v>198</v>
      </c>
      <c r="E403" s="80" t="s">
        <v>389</v>
      </c>
      <c r="F403" s="80" t="s">
        <v>257</v>
      </c>
      <c r="G403" s="81">
        <v>2582900</v>
      </c>
      <c r="H403" s="81">
        <v>2582900</v>
      </c>
      <c r="I403" s="65"/>
      <c r="J403" s="11"/>
      <c r="K403" s="11"/>
      <c r="L403" s="11"/>
    </row>
    <row r="404" spans="1:12" ht="33.75" x14ac:dyDescent="0.2">
      <c r="A404" s="82" t="s">
        <v>284</v>
      </c>
      <c r="B404" s="80" t="s">
        <v>173</v>
      </c>
      <c r="C404" s="80" t="s">
        <v>221</v>
      </c>
      <c r="D404" s="80" t="s">
        <v>198</v>
      </c>
      <c r="E404" s="80" t="s">
        <v>390</v>
      </c>
      <c r="F404" s="80"/>
      <c r="G404" s="81">
        <f>G405</f>
        <v>6622700</v>
      </c>
      <c r="H404" s="81">
        <f>H405</f>
        <v>6887600</v>
      </c>
      <c r="I404" s="65"/>
      <c r="J404" s="11"/>
      <c r="K404" s="11"/>
      <c r="L404" s="11"/>
    </row>
    <row r="405" spans="1:12" ht="22.5" x14ac:dyDescent="0.2">
      <c r="A405" s="82" t="s">
        <v>258</v>
      </c>
      <c r="B405" s="80" t="s">
        <v>173</v>
      </c>
      <c r="C405" s="80" t="s">
        <v>221</v>
      </c>
      <c r="D405" s="80" t="s">
        <v>198</v>
      </c>
      <c r="E405" s="80" t="s">
        <v>390</v>
      </c>
      <c r="F405" s="80" t="s">
        <v>257</v>
      </c>
      <c r="G405" s="81">
        <v>6622700</v>
      </c>
      <c r="H405" s="81">
        <v>6887600</v>
      </c>
      <c r="I405" s="65"/>
      <c r="J405" s="11"/>
      <c r="K405" s="11"/>
      <c r="L405" s="11"/>
    </row>
    <row r="406" spans="1:12" x14ac:dyDescent="0.2">
      <c r="A406" s="82" t="s">
        <v>167</v>
      </c>
      <c r="B406" s="80" t="s">
        <v>173</v>
      </c>
      <c r="C406" s="80" t="s">
        <v>221</v>
      </c>
      <c r="D406" s="80" t="s">
        <v>198</v>
      </c>
      <c r="E406" s="80" t="s">
        <v>391</v>
      </c>
      <c r="F406" s="80"/>
      <c r="G406" s="81">
        <f>G407</f>
        <v>19385900</v>
      </c>
      <c r="H406" s="81">
        <f>H407</f>
        <v>19660800</v>
      </c>
      <c r="I406" s="65"/>
      <c r="J406" s="11"/>
      <c r="K406" s="11"/>
      <c r="L406" s="11"/>
    </row>
    <row r="407" spans="1:12" ht="22.5" x14ac:dyDescent="0.2">
      <c r="A407" s="82" t="s">
        <v>258</v>
      </c>
      <c r="B407" s="80" t="s">
        <v>173</v>
      </c>
      <c r="C407" s="80" t="s">
        <v>221</v>
      </c>
      <c r="D407" s="80" t="s">
        <v>198</v>
      </c>
      <c r="E407" s="80" t="s">
        <v>391</v>
      </c>
      <c r="F407" s="80" t="s">
        <v>257</v>
      </c>
      <c r="G407" s="81">
        <f>22862200-3476300</f>
        <v>19385900</v>
      </c>
      <c r="H407" s="81">
        <f>23137100-3476300</f>
        <v>19660800</v>
      </c>
      <c r="I407" s="65"/>
      <c r="J407" s="109"/>
      <c r="K407" s="11"/>
      <c r="L407" s="11"/>
    </row>
    <row r="408" spans="1:12" ht="22.5" x14ac:dyDescent="0.2">
      <c r="A408" s="82" t="s">
        <v>305</v>
      </c>
      <c r="B408" s="80" t="s">
        <v>173</v>
      </c>
      <c r="C408" s="80" t="s">
        <v>221</v>
      </c>
      <c r="D408" s="80" t="s">
        <v>198</v>
      </c>
      <c r="E408" s="80" t="s">
        <v>392</v>
      </c>
      <c r="F408" s="80"/>
      <c r="G408" s="81">
        <f>G409</f>
        <v>9768000</v>
      </c>
      <c r="H408" s="81">
        <f>H409</f>
        <v>10158800</v>
      </c>
      <c r="I408" s="65"/>
      <c r="J408" s="11"/>
      <c r="K408" s="11"/>
      <c r="L408" s="11"/>
    </row>
    <row r="409" spans="1:12" ht="22.5" x14ac:dyDescent="0.2">
      <c r="A409" s="82" t="s">
        <v>258</v>
      </c>
      <c r="B409" s="80" t="s">
        <v>173</v>
      </c>
      <c r="C409" s="80" t="s">
        <v>221</v>
      </c>
      <c r="D409" s="80" t="s">
        <v>198</v>
      </c>
      <c r="E409" s="80" t="s">
        <v>392</v>
      </c>
      <c r="F409" s="80" t="s">
        <v>257</v>
      </c>
      <c r="G409" s="81">
        <v>9768000</v>
      </c>
      <c r="H409" s="81">
        <v>10158800</v>
      </c>
      <c r="I409" s="65"/>
      <c r="J409" s="11"/>
      <c r="K409" s="11"/>
      <c r="L409" s="11"/>
    </row>
    <row r="410" spans="1:12" ht="22.5" x14ac:dyDescent="0.2">
      <c r="A410" s="82" t="s">
        <v>306</v>
      </c>
      <c r="B410" s="80" t="s">
        <v>173</v>
      </c>
      <c r="C410" s="80" t="s">
        <v>221</v>
      </c>
      <c r="D410" s="80" t="s">
        <v>198</v>
      </c>
      <c r="E410" s="80" t="s">
        <v>393</v>
      </c>
      <c r="F410" s="80"/>
      <c r="G410" s="81">
        <f>G411</f>
        <v>3011600</v>
      </c>
      <c r="H410" s="81">
        <f>H411</f>
        <v>3132200</v>
      </c>
      <c r="I410" s="65"/>
      <c r="J410" s="11"/>
      <c r="K410" s="11"/>
      <c r="L410" s="11"/>
    </row>
    <row r="411" spans="1:12" ht="22.5" x14ac:dyDescent="0.2">
      <c r="A411" s="82" t="s">
        <v>258</v>
      </c>
      <c r="B411" s="80" t="s">
        <v>173</v>
      </c>
      <c r="C411" s="80" t="s">
        <v>221</v>
      </c>
      <c r="D411" s="80" t="s">
        <v>198</v>
      </c>
      <c r="E411" s="80" t="s">
        <v>393</v>
      </c>
      <c r="F411" s="80" t="s">
        <v>257</v>
      </c>
      <c r="G411" s="81">
        <v>3011600</v>
      </c>
      <c r="H411" s="81">
        <v>3132200</v>
      </c>
      <c r="I411" s="65"/>
      <c r="J411" s="11"/>
      <c r="K411" s="11"/>
      <c r="L411" s="11"/>
    </row>
    <row r="412" spans="1:12" ht="22.5" x14ac:dyDescent="0.2">
      <c r="A412" s="82" t="s">
        <v>0</v>
      </c>
      <c r="B412" s="80" t="s">
        <v>173</v>
      </c>
      <c r="C412" s="80" t="s">
        <v>221</v>
      </c>
      <c r="D412" s="80" t="s">
        <v>198</v>
      </c>
      <c r="E412" s="80" t="s">
        <v>394</v>
      </c>
      <c r="F412" s="80"/>
      <c r="G412" s="81">
        <f>G413</f>
        <v>34281900</v>
      </c>
      <c r="H412" s="81">
        <f>H413</f>
        <v>34281900</v>
      </c>
      <c r="I412" s="65"/>
      <c r="J412" s="11"/>
      <c r="K412" s="11"/>
      <c r="L412" s="11"/>
    </row>
    <row r="413" spans="1:12" ht="22.5" x14ac:dyDescent="0.2">
      <c r="A413" s="82" t="s">
        <v>258</v>
      </c>
      <c r="B413" s="80" t="s">
        <v>173</v>
      </c>
      <c r="C413" s="80" t="s">
        <v>221</v>
      </c>
      <c r="D413" s="80" t="s">
        <v>198</v>
      </c>
      <c r="E413" s="80" t="s">
        <v>394</v>
      </c>
      <c r="F413" s="80" t="s">
        <v>257</v>
      </c>
      <c r="G413" s="81">
        <v>34281900</v>
      </c>
      <c r="H413" s="81">
        <v>34281900</v>
      </c>
      <c r="I413" s="65"/>
      <c r="J413" s="11"/>
      <c r="K413" s="11"/>
      <c r="L413" s="11"/>
    </row>
    <row r="414" spans="1:12" ht="56.25" x14ac:dyDescent="0.2">
      <c r="A414" s="105" t="s">
        <v>1</v>
      </c>
      <c r="B414" s="80" t="s">
        <v>173</v>
      </c>
      <c r="C414" s="80" t="s">
        <v>221</v>
      </c>
      <c r="D414" s="80" t="s">
        <v>198</v>
      </c>
      <c r="E414" s="80" t="s">
        <v>395</v>
      </c>
      <c r="F414" s="80"/>
      <c r="G414" s="81">
        <f>G415</f>
        <v>12300</v>
      </c>
      <c r="H414" s="81">
        <f>H415</f>
        <v>12300</v>
      </c>
      <c r="I414" s="65"/>
      <c r="J414" s="11"/>
      <c r="K414" s="11"/>
      <c r="L414" s="11"/>
    </row>
    <row r="415" spans="1:12" ht="22.5" x14ac:dyDescent="0.2">
      <c r="A415" s="82" t="s">
        <v>258</v>
      </c>
      <c r="B415" s="80" t="s">
        <v>173</v>
      </c>
      <c r="C415" s="80" t="s">
        <v>221</v>
      </c>
      <c r="D415" s="80" t="s">
        <v>198</v>
      </c>
      <c r="E415" s="80" t="s">
        <v>395</v>
      </c>
      <c r="F415" s="80" t="s">
        <v>257</v>
      </c>
      <c r="G415" s="81">
        <v>12300</v>
      </c>
      <c r="H415" s="81">
        <v>12300</v>
      </c>
      <c r="I415" s="65"/>
      <c r="J415" s="11"/>
      <c r="K415" s="11"/>
      <c r="L415" s="11"/>
    </row>
    <row r="416" spans="1:12" ht="67.5" x14ac:dyDescent="0.2">
      <c r="A416" s="88" t="s">
        <v>285</v>
      </c>
      <c r="B416" s="80" t="s">
        <v>173</v>
      </c>
      <c r="C416" s="80" t="s">
        <v>221</v>
      </c>
      <c r="D416" s="80" t="s">
        <v>198</v>
      </c>
      <c r="E416" s="80" t="s">
        <v>396</v>
      </c>
      <c r="F416" s="80"/>
      <c r="G416" s="81">
        <f>G417</f>
        <v>54975400</v>
      </c>
      <c r="H416" s="81">
        <f>H417</f>
        <v>57174100</v>
      </c>
      <c r="I416" s="65"/>
      <c r="J416" s="11"/>
      <c r="K416" s="11"/>
      <c r="L416" s="11"/>
    </row>
    <row r="417" spans="1:12" ht="22.5" x14ac:dyDescent="0.2">
      <c r="A417" s="82" t="s">
        <v>258</v>
      </c>
      <c r="B417" s="80" t="s">
        <v>173</v>
      </c>
      <c r="C417" s="80" t="s">
        <v>221</v>
      </c>
      <c r="D417" s="80" t="s">
        <v>198</v>
      </c>
      <c r="E417" s="80" t="s">
        <v>396</v>
      </c>
      <c r="F417" s="80" t="s">
        <v>257</v>
      </c>
      <c r="G417" s="81">
        <v>54975400</v>
      </c>
      <c r="H417" s="81">
        <v>57174100</v>
      </c>
      <c r="I417" s="65"/>
      <c r="J417" s="11"/>
      <c r="K417" s="11"/>
      <c r="L417" s="11"/>
    </row>
    <row r="418" spans="1:12" ht="22.5" x14ac:dyDescent="0.2">
      <c r="A418" s="82" t="s">
        <v>2</v>
      </c>
      <c r="B418" s="80" t="s">
        <v>173</v>
      </c>
      <c r="C418" s="80" t="s">
        <v>221</v>
      </c>
      <c r="D418" s="80" t="s">
        <v>198</v>
      </c>
      <c r="E418" s="80" t="s">
        <v>397</v>
      </c>
      <c r="F418" s="80"/>
      <c r="G418" s="81">
        <f>G419</f>
        <v>46821800</v>
      </c>
      <c r="H418" s="81">
        <f>H419</f>
        <v>48694700</v>
      </c>
      <c r="I418" s="65"/>
      <c r="J418" s="11"/>
      <c r="K418" s="11"/>
      <c r="L418" s="11"/>
    </row>
    <row r="419" spans="1:12" ht="22.5" x14ac:dyDescent="0.2">
      <c r="A419" s="82" t="s">
        <v>258</v>
      </c>
      <c r="B419" s="80" t="s">
        <v>173</v>
      </c>
      <c r="C419" s="80" t="s">
        <v>221</v>
      </c>
      <c r="D419" s="80" t="s">
        <v>198</v>
      </c>
      <c r="E419" s="80" t="s">
        <v>397</v>
      </c>
      <c r="F419" s="80" t="s">
        <v>257</v>
      </c>
      <c r="G419" s="81">
        <v>46821800</v>
      </c>
      <c r="H419" s="81">
        <v>48694700</v>
      </c>
      <c r="I419" s="65"/>
      <c r="J419" s="11"/>
      <c r="K419" s="11"/>
      <c r="L419" s="11"/>
    </row>
    <row r="420" spans="1:12" ht="22.5" x14ac:dyDescent="0.2">
      <c r="A420" s="82" t="s">
        <v>264</v>
      </c>
      <c r="B420" s="80" t="s">
        <v>173</v>
      </c>
      <c r="C420" s="80" t="s">
        <v>221</v>
      </c>
      <c r="D420" s="80" t="s">
        <v>198</v>
      </c>
      <c r="E420" s="80" t="s">
        <v>398</v>
      </c>
      <c r="F420" s="80"/>
      <c r="G420" s="81">
        <f>G421</f>
        <v>1145500</v>
      </c>
      <c r="H420" s="81">
        <f>H421</f>
        <v>1191300</v>
      </c>
      <c r="I420" s="65"/>
      <c r="J420" s="11"/>
      <c r="K420" s="11"/>
      <c r="L420" s="11"/>
    </row>
    <row r="421" spans="1:12" ht="22.5" x14ac:dyDescent="0.2">
      <c r="A421" s="82" t="s">
        <v>258</v>
      </c>
      <c r="B421" s="80" t="s">
        <v>173</v>
      </c>
      <c r="C421" s="80" t="s">
        <v>221</v>
      </c>
      <c r="D421" s="80" t="s">
        <v>198</v>
      </c>
      <c r="E421" s="80" t="s">
        <v>398</v>
      </c>
      <c r="F421" s="80" t="s">
        <v>257</v>
      </c>
      <c r="G421" s="81">
        <v>1145500</v>
      </c>
      <c r="H421" s="81">
        <v>1191300</v>
      </c>
      <c r="I421" s="65"/>
      <c r="J421" s="11"/>
      <c r="K421" s="11"/>
      <c r="L421" s="11"/>
    </row>
    <row r="422" spans="1:12" x14ac:dyDescent="0.2">
      <c r="A422" s="82" t="s">
        <v>144</v>
      </c>
      <c r="B422" s="80" t="s">
        <v>173</v>
      </c>
      <c r="C422" s="80" t="s">
        <v>221</v>
      </c>
      <c r="D422" s="80" t="s">
        <v>198</v>
      </c>
      <c r="E422" s="80" t="s">
        <v>399</v>
      </c>
      <c r="F422" s="80"/>
      <c r="G422" s="81">
        <f>G423</f>
        <v>4000</v>
      </c>
      <c r="H422" s="81">
        <f>H423</f>
        <v>4000</v>
      </c>
      <c r="I422" s="65"/>
      <c r="J422" s="11"/>
      <c r="K422" s="11"/>
      <c r="L422" s="11"/>
    </row>
    <row r="423" spans="1:12" ht="22.5" x14ac:dyDescent="0.2">
      <c r="A423" s="82" t="s">
        <v>258</v>
      </c>
      <c r="B423" s="80" t="s">
        <v>173</v>
      </c>
      <c r="C423" s="80" t="s">
        <v>221</v>
      </c>
      <c r="D423" s="80" t="s">
        <v>198</v>
      </c>
      <c r="E423" s="80" t="s">
        <v>399</v>
      </c>
      <c r="F423" s="80" t="s">
        <v>257</v>
      </c>
      <c r="G423" s="81">
        <v>4000</v>
      </c>
      <c r="H423" s="81">
        <v>4000</v>
      </c>
      <c r="I423" s="65"/>
      <c r="J423" s="11"/>
      <c r="K423" s="11"/>
      <c r="L423" s="11"/>
    </row>
    <row r="424" spans="1:12" ht="33.75" x14ac:dyDescent="0.2">
      <c r="A424" s="106" t="s">
        <v>78</v>
      </c>
      <c r="B424" s="80" t="s">
        <v>173</v>
      </c>
      <c r="C424" s="80" t="s">
        <v>221</v>
      </c>
      <c r="D424" s="80" t="s">
        <v>198</v>
      </c>
      <c r="E424" s="80" t="s">
        <v>400</v>
      </c>
      <c r="F424" s="80"/>
      <c r="G424" s="81">
        <f>G425</f>
        <v>226700</v>
      </c>
      <c r="H424" s="81">
        <f>H425</f>
        <v>226700</v>
      </c>
      <c r="I424" s="65"/>
      <c r="J424" s="11"/>
      <c r="K424" s="11"/>
      <c r="L424" s="11"/>
    </row>
    <row r="425" spans="1:12" ht="22.5" x14ac:dyDescent="0.2">
      <c r="A425" s="82" t="s">
        <v>258</v>
      </c>
      <c r="B425" s="80" t="s">
        <v>173</v>
      </c>
      <c r="C425" s="80" t="s">
        <v>221</v>
      </c>
      <c r="D425" s="80" t="s">
        <v>198</v>
      </c>
      <c r="E425" s="80" t="s">
        <v>400</v>
      </c>
      <c r="F425" s="80" t="s">
        <v>257</v>
      </c>
      <c r="G425" s="81">
        <v>226700</v>
      </c>
      <c r="H425" s="81">
        <v>226700</v>
      </c>
      <c r="I425" s="65"/>
      <c r="J425" s="11"/>
      <c r="K425" s="11"/>
      <c r="L425" s="11"/>
    </row>
    <row r="426" spans="1:12" ht="33.75" x14ac:dyDescent="0.2">
      <c r="A426" s="82" t="s">
        <v>9</v>
      </c>
      <c r="B426" s="80" t="s">
        <v>173</v>
      </c>
      <c r="C426" s="80" t="s">
        <v>221</v>
      </c>
      <c r="D426" s="80" t="s">
        <v>198</v>
      </c>
      <c r="E426" s="80" t="s">
        <v>401</v>
      </c>
      <c r="F426" s="80"/>
      <c r="G426" s="81">
        <f>G427+G428</f>
        <v>5273230</v>
      </c>
      <c r="H426" s="81">
        <f>H427+H428</f>
        <v>5273230</v>
      </c>
      <c r="I426" s="65"/>
      <c r="J426" s="11"/>
      <c r="K426" s="11"/>
      <c r="L426" s="11"/>
    </row>
    <row r="427" spans="1:12" x14ac:dyDescent="0.2">
      <c r="A427" s="82" t="s">
        <v>346</v>
      </c>
      <c r="B427" s="80" t="s">
        <v>173</v>
      </c>
      <c r="C427" s="80" t="s">
        <v>221</v>
      </c>
      <c r="D427" s="80" t="s">
        <v>198</v>
      </c>
      <c r="E427" s="80" t="s">
        <v>401</v>
      </c>
      <c r="F427" s="80" t="s">
        <v>193</v>
      </c>
      <c r="G427" s="81">
        <v>78390</v>
      </c>
      <c r="H427" s="81">
        <v>78390</v>
      </c>
      <c r="I427" s="65"/>
      <c r="J427" s="11"/>
      <c r="K427" s="11"/>
      <c r="L427" s="11"/>
    </row>
    <row r="428" spans="1:12" ht="22.5" x14ac:dyDescent="0.2">
      <c r="A428" s="95" t="s">
        <v>310</v>
      </c>
      <c r="B428" s="80" t="s">
        <v>173</v>
      </c>
      <c r="C428" s="80" t="s">
        <v>221</v>
      </c>
      <c r="D428" s="80" t="s">
        <v>198</v>
      </c>
      <c r="E428" s="80" t="s">
        <v>401</v>
      </c>
      <c r="F428" s="80" t="s">
        <v>44</v>
      </c>
      <c r="G428" s="81">
        <v>5194840</v>
      </c>
      <c r="H428" s="81">
        <v>5194840</v>
      </c>
      <c r="I428" s="65"/>
      <c r="J428" s="11"/>
      <c r="K428" s="11"/>
      <c r="L428" s="11"/>
    </row>
    <row r="429" spans="1:12" ht="22.5" x14ac:dyDescent="0.2">
      <c r="A429" s="82" t="s">
        <v>10</v>
      </c>
      <c r="B429" s="80" t="s">
        <v>173</v>
      </c>
      <c r="C429" s="80" t="s">
        <v>221</v>
      </c>
      <c r="D429" s="80" t="s">
        <v>198</v>
      </c>
      <c r="E429" s="80" t="s">
        <v>402</v>
      </c>
      <c r="F429" s="80"/>
      <c r="G429" s="81">
        <f>G430</f>
        <v>800000</v>
      </c>
      <c r="H429" s="81">
        <f>H430</f>
        <v>1000000</v>
      </c>
      <c r="I429" s="65"/>
      <c r="J429" s="11"/>
      <c r="K429" s="11"/>
      <c r="L429" s="11"/>
    </row>
    <row r="430" spans="1:12" ht="22.5" x14ac:dyDescent="0.2">
      <c r="A430" s="95" t="s">
        <v>310</v>
      </c>
      <c r="B430" s="80" t="s">
        <v>173</v>
      </c>
      <c r="C430" s="80" t="s">
        <v>221</v>
      </c>
      <c r="D430" s="80" t="s">
        <v>198</v>
      </c>
      <c r="E430" s="80" t="s">
        <v>402</v>
      </c>
      <c r="F430" s="80" t="s">
        <v>44</v>
      </c>
      <c r="G430" s="81">
        <v>800000</v>
      </c>
      <c r="H430" s="81">
        <v>1000000</v>
      </c>
      <c r="I430" s="65"/>
      <c r="J430" s="11"/>
      <c r="K430" s="11"/>
      <c r="L430" s="11"/>
    </row>
    <row r="431" spans="1:12" x14ac:dyDescent="0.2">
      <c r="A431" s="83" t="s">
        <v>252</v>
      </c>
      <c r="B431" s="99">
        <v>894</v>
      </c>
      <c r="C431" s="80" t="s">
        <v>221</v>
      </c>
      <c r="D431" s="80" t="s">
        <v>190</v>
      </c>
      <c r="E431" s="80"/>
      <c r="F431" s="80"/>
      <c r="G431" s="81">
        <f>G434</f>
        <v>28914900</v>
      </c>
      <c r="H431" s="81">
        <f>H434</f>
        <v>28982100</v>
      </c>
      <c r="I431" s="65"/>
      <c r="J431" s="11"/>
      <c r="K431" s="11"/>
      <c r="L431" s="11"/>
    </row>
    <row r="432" spans="1:12" ht="22.5" x14ac:dyDescent="0.2">
      <c r="A432" s="89" t="s">
        <v>354</v>
      </c>
      <c r="B432" s="80" t="s">
        <v>173</v>
      </c>
      <c r="C432" s="80" t="s">
        <v>221</v>
      </c>
      <c r="D432" s="80" t="s">
        <v>190</v>
      </c>
      <c r="E432" s="80" t="s">
        <v>92</v>
      </c>
      <c r="F432" s="80"/>
      <c r="G432" s="81">
        <f>G434</f>
        <v>28914900</v>
      </c>
      <c r="H432" s="81">
        <f>H434</f>
        <v>28982100</v>
      </c>
      <c r="I432" s="65"/>
      <c r="J432" s="11"/>
      <c r="K432" s="11"/>
      <c r="L432" s="11"/>
    </row>
    <row r="433" spans="1:12" x14ac:dyDescent="0.2">
      <c r="A433" s="89" t="s">
        <v>22</v>
      </c>
      <c r="B433" s="80" t="s">
        <v>173</v>
      </c>
      <c r="C433" s="80" t="s">
        <v>221</v>
      </c>
      <c r="D433" s="80" t="s">
        <v>190</v>
      </c>
      <c r="E433" s="80" t="s">
        <v>99</v>
      </c>
      <c r="F433" s="80"/>
      <c r="G433" s="81"/>
      <c r="H433" s="81"/>
      <c r="I433" s="65"/>
      <c r="J433" s="11"/>
      <c r="K433" s="11"/>
      <c r="L433" s="11"/>
    </row>
    <row r="434" spans="1:12" ht="56.25" x14ac:dyDescent="0.2">
      <c r="A434" s="88" t="s">
        <v>4</v>
      </c>
      <c r="B434" s="80" t="s">
        <v>173</v>
      </c>
      <c r="C434" s="80" t="s">
        <v>221</v>
      </c>
      <c r="D434" s="80" t="s">
        <v>190</v>
      </c>
      <c r="E434" s="80" t="s">
        <v>403</v>
      </c>
      <c r="F434" s="80"/>
      <c r="G434" s="81">
        <f>G435</f>
        <v>28914900</v>
      </c>
      <c r="H434" s="81">
        <f>H435</f>
        <v>28982100</v>
      </c>
      <c r="I434" s="65"/>
      <c r="J434" s="11"/>
      <c r="K434" s="11"/>
      <c r="L434" s="11"/>
    </row>
    <row r="435" spans="1:12" ht="22.5" x14ac:dyDescent="0.2">
      <c r="A435" s="82" t="s">
        <v>258</v>
      </c>
      <c r="B435" s="80" t="s">
        <v>173</v>
      </c>
      <c r="C435" s="80" t="s">
        <v>221</v>
      </c>
      <c r="D435" s="80" t="s">
        <v>190</v>
      </c>
      <c r="E435" s="80" t="s">
        <v>403</v>
      </c>
      <c r="F435" s="80" t="s">
        <v>257</v>
      </c>
      <c r="G435" s="81">
        <v>28914900</v>
      </c>
      <c r="H435" s="81">
        <v>28982100</v>
      </c>
      <c r="I435" s="65"/>
      <c r="J435" s="11"/>
      <c r="K435" s="11"/>
      <c r="L435" s="11"/>
    </row>
    <row r="436" spans="1:12" x14ac:dyDescent="0.2">
      <c r="A436" s="82" t="s">
        <v>254</v>
      </c>
      <c r="B436" s="80" t="s">
        <v>173</v>
      </c>
      <c r="C436" s="80" t="s">
        <v>221</v>
      </c>
      <c r="D436" s="80" t="s">
        <v>213</v>
      </c>
      <c r="E436" s="80"/>
      <c r="F436" s="80"/>
      <c r="G436" s="81">
        <f>G437</f>
        <v>15403000</v>
      </c>
      <c r="H436" s="81">
        <f>H437</f>
        <v>15403000</v>
      </c>
      <c r="I436" s="65"/>
      <c r="J436" s="11"/>
      <c r="K436" s="11"/>
      <c r="L436" s="11"/>
    </row>
    <row r="437" spans="1:12" s="29" customFormat="1" ht="22.5" x14ac:dyDescent="0.2">
      <c r="A437" s="82" t="s">
        <v>376</v>
      </c>
      <c r="B437" s="80" t="s">
        <v>173</v>
      </c>
      <c r="C437" s="80" t="s">
        <v>221</v>
      </c>
      <c r="D437" s="80" t="s">
        <v>213</v>
      </c>
      <c r="E437" s="80" t="s">
        <v>377</v>
      </c>
      <c r="F437" s="80"/>
      <c r="G437" s="81">
        <f>G438+G445</f>
        <v>15403000</v>
      </c>
      <c r="H437" s="81">
        <f>H438+H445</f>
        <v>15403000</v>
      </c>
      <c r="I437" s="68"/>
    </row>
    <row r="438" spans="1:12" s="29" customFormat="1" ht="33.75" x14ac:dyDescent="0.2">
      <c r="A438" s="110" t="s">
        <v>6</v>
      </c>
      <c r="B438" s="80" t="s">
        <v>173</v>
      </c>
      <c r="C438" s="80" t="s">
        <v>221</v>
      </c>
      <c r="D438" s="80" t="s">
        <v>213</v>
      </c>
      <c r="E438" s="107" t="s">
        <v>404</v>
      </c>
      <c r="F438" s="80"/>
      <c r="G438" s="81">
        <f>G439</f>
        <v>9144300</v>
      </c>
      <c r="H438" s="81">
        <f>H439</f>
        <v>9144300</v>
      </c>
      <c r="I438" s="68"/>
    </row>
    <row r="439" spans="1:12" s="29" customFormat="1" x14ac:dyDescent="0.2">
      <c r="A439" s="110" t="s">
        <v>7</v>
      </c>
      <c r="B439" s="80" t="s">
        <v>173</v>
      </c>
      <c r="C439" s="80" t="s">
        <v>221</v>
      </c>
      <c r="D439" s="80" t="s">
        <v>213</v>
      </c>
      <c r="E439" s="107" t="s">
        <v>405</v>
      </c>
      <c r="F439" s="80"/>
      <c r="G439" s="81">
        <f>SUM(G440:G444)</f>
        <v>9144300</v>
      </c>
      <c r="H439" s="81">
        <f>SUM(H440:H444)</f>
        <v>9144300</v>
      </c>
      <c r="I439" s="68"/>
    </row>
    <row r="440" spans="1:12" s="29" customFormat="1" x14ac:dyDescent="0.2">
      <c r="A440" s="96" t="s">
        <v>130</v>
      </c>
      <c r="B440" s="80" t="s">
        <v>173</v>
      </c>
      <c r="C440" s="80" t="s">
        <v>221</v>
      </c>
      <c r="D440" s="80" t="s">
        <v>213</v>
      </c>
      <c r="E440" s="107" t="s">
        <v>405</v>
      </c>
      <c r="F440" s="80" t="s">
        <v>188</v>
      </c>
      <c r="G440" s="81">
        <v>5911990</v>
      </c>
      <c r="H440" s="81">
        <v>5911990</v>
      </c>
      <c r="I440" s="68"/>
    </row>
    <row r="441" spans="1:12" s="29" customFormat="1" ht="22.5" x14ac:dyDescent="0.2">
      <c r="A441" s="82" t="s">
        <v>192</v>
      </c>
      <c r="B441" s="80" t="s">
        <v>173</v>
      </c>
      <c r="C441" s="80" t="s">
        <v>221</v>
      </c>
      <c r="D441" s="80" t="s">
        <v>213</v>
      </c>
      <c r="E441" s="107" t="s">
        <v>405</v>
      </c>
      <c r="F441" s="80" t="s">
        <v>191</v>
      </c>
      <c r="G441" s="81">
        <v>3510</v>
      </c>
      <c r="H441" s="81">
        <v>3510</v>
      </c>
      <c r="I441" s="68"/>
    </row>
    <row r="442" spans="1:12" s="29" customFormat="1" ht="22.5" x14ac:dyDescent="0.2">
      <c r="A442" s="96" t="s">
        <v>132</v>
      </c>
      <c r="B442" s="80" t="s">
        <v>173</v>
      </c>
      <c r="C442" s="80" t="s">
        <v>221</v>
      </c>
      <c r="D442" s="80" t="s">
        <v>213</v>
      </c>
      <c r="E442" s="107" t="s">
        <v>405</v>
      </c>
      <c r="F442" s="80" t="s">
        <v>131</v>
      </c>
      <c r="G442" s="81">
        <v>1786500</v>
      </c>
      <c r="H442" s="81">
        <v>1786500</v>
      </c>
      <c r="I442" s="68"/>
    </row>
    <row r="443" spans="1:12" s="29" customFormat="1" ht="14.25" customHeight="1" x14ac:dyDescent="0.2">
      <c r="A443" s="82" t="s">
        <v>267</v>
      </c>
      <c r="B443" s="80" t="s">
        <v>173</v>
      </c>
      <c r="C443" s="80" t="s">
        <v>221</v>
      </c>
      <c r="D443" s="80" t="s">
        <v>213</v>
      </c>
      <c r="E443" s="107" t="s">
        <v>405</v>
      </c>
      <c r="F443" s="80" t="s">
        <v>266</v>
      </c>
      <c r="G443" s="81">
        <v>380000</v>
      </c>
      <c r="H443" s="81">
        <v>380000</v>
      </c>
      <c r="I443" s="68"/>
    </row>
    <row r="444" spans="1:12" s="29" customFormat="1" ht="14.25" customHeight="1" x14ac:dyDescent="0.2">
      <c r="A444" s="82" t="s">
        <v>346</v>
      </c>
      <c r="B444" s="80" t="s">
        <v>173</v>
      </c>
      <c r="C444" s="80" t="s">
        <v>221</v>
      </c>
      <c r="D444" s="80" t="s">
        <v>213</v>
      </c>
      <c r="E444" s="107" t="s">
        <v>405</v>
      </c>
      <c r="F444" s="80" t="s">
        <v>193</v>
      </c>
      <c r="G444" s="81">
        <v>1062300</v>
      </c>
      <c r="H444" s="81">
        <v>1062300</v>
      </c>
      <c r="I444" s="68"/>
    </row>
    <row r="445" spans="1:12" s="29" customFormat="1" ht="45" x14ac:dyDescent="0.2">
      <c r="A445" s="104" t="s">
        <v>304</v>
      </c>
      <c r="B445" s="80" t="s">
        <v>173</v>
      </c>
      <c r="C445" s="80" t="s">
        <v>221</v>
      </c>
      <c r="D445" s="80" t="s">
        <v>213</v>
      </c>
      <c r="E445" s="107" t="s">
        <v>406</v>
      </c>
      <c r="F445" s="80"/>
      <c r="G445" s="81">
        <f>G446+G452</f>
        <v>6258700</v>
      </c>
      <c r="H445" s="81">
        <f>H446+H452</f>
        <v>6258700</v>
      </c>
      <c r="I445" s="68"/>
    </row>
    <row r="446" spans="1:12" s="29" customFormat="1" ht="22.5" x14ac:dyDescent="0.2">
      <c r="A446" s="84" t="s">
        <v>5</v>
      </c>
      <c r="B446" s="80" t="s">
        <v>173</v>
      </c>
      <c r="C446" s="80" t="s">
        <v>221</v>
      </c>
      <c r="D446" s="80" t="s">
        <v>213</v>
      </c>
      <c r="E446" s="107" t="s">
        <v>407</v>
      </c>
      <c r="F446" s="80"/>
      <c r="G446" s="81">
        <f>SUM(G447:G451)</f>
        <v>2782400</v>
      </c>
      <c r="H446" s="81">
        <f>SUM(H447:H451)</f>
        <v>2782400</v>
      </c>
      <c r="I446" s="68"/>
    </row>
    <row r="447" spans="1:12" s="29" customFormat="1" x14ac:dyDescent="0.2">
      <c r="A447" s="96" t="s">
        <v>130</v>
      </c>
      <c r="B447" s="80" t="s">
        <v>173</v>
      </c>
      <c r="C447" s="80" t="s">
        <v>221</v>
      </c>
      <c r="D447" s="80" t="s">
        <v>213</v>
      </c>
      <c r="E447" s="107" t="s">
        <v>407</v>
      </c>
      <c r="F447" s="80" t="s">
        <v>188</v>
      </c>
      <c r="G447" s="81">
        <v>1912210</v>
      </c>
      <c r="H447" s="81">
        <v>1912210</v>
      </c>
      <c r="I447" s="68"/>
    </row>
    <row r="448" spans="1:12" s="29" customFormat="1" ht="22.5" x14ac:dyDescent="0.2">
      <c r="A448" s="83" t="s">
        <v>192</v>
      </c>
      <c r="B448" s="80" t="s">
        <v>173</v>
      </c>
      <c r="C448" s="80" t="s">
        <v>221</v>
      </c>
      <c r="D448" s="80" t="s">
        <v>213</v>
      </c>
      <c r="E448" s="107" t="s">
        <v>407</v>
      </c>
      <c r="F448" s="80" t="s">
        <v>191</v>
      </c>
      <c r="G448" s="81">
        <v>690</v>
      </c>
      <c r="H448" s="81">
        <v>690</v>
      </c>
      <c r="I448" s="68"/>
    </row>
    <row r="449" spans="1:12" s="29" customFormat="1" ht="22.5" x14ac:dyDescent="0.2">
      <c r="A449" s="96" t="s">
        <v>132</v>
      </c>
      <c r="B449" s="80" t="s">
        <v>173</v>
      </c>
      <c r="C449" s="80" t="s">
        <v>221</v>
      </c>
      <c r="D449" s="80" t="s">
        <v>213</v>
      </c>
      <c r="E449" s="107" t="s">
        <v>407</v>
      </c>
      <c r="F449" s="80" t="s">
        <v>131</v>
      </c>
      <c r="G449" s="81">
        <v>577700</v>
      </c>
      <c r="H449" s="81">
        <v>577700</v>
      </c>
      <c r="I449" s="68"/>
    </row>
    <row r="450" spans="1:12" s="29" customFormat="1" ht="15.75" customHeight="1" x14ac:dyDescent="0.2">
      <c r="A450" s="82" t="s">
        <v>267</v>
      </c>
      <c r="B450" s="80" t="s">
        <v>173</v>
      </c>
      <c r="C450" s="80" t="s">
        <v>221</v>
      </c>
      <c r="D450" s="80" t="s">
        <v>213</v>
      </c>
      <c r="E450" s="107" t="s">
        <v>407</v>
      </c>
      <c r="F450" s="80" t="s">
        <v>266</v>
      </c>
      <c r="G450" s="81">
        <v>105000</v>
      </c>
      <c r="H450" s="81">
        <v>105000</v>
      </c>
      <c r="I450" s="68"/>
    </row>
    <row r="451" spans="1:12" ht="15.75" customHeight="1" x14ac:dyDescent="0.2">
      <c r="A451" s="82" t="s">
        <v>346</v>
      </c>
      <c r="B451" s="80" t="s">
        <v>173</v>
      </c>
      <c r="C451" s="80" t="s">
        <v>221</v>
      </c>
      <c r="D451" s="80" t="s">
        <v>213</v>
      </c>
      <c r="E451" s="107" t="s">
        <v>407</v>
      </c>
      <c r="F451" s="80" t="s">
        <v>193</v>
      </c>
      <c r="G451" s="81">
        <v>186800</v>
      </c>
      <c r="H451" s="81">
        <v>186800</v>
      </c>
      <c r="I451" s="65"/>
      <c r="J451" s="11"/>
      <c r="K451" s="11"/>
      <c r="L451" s="11"/>
    </row>
    <row r="452" spans="1:12" x14ac:dyDescent="0.2">
      <c r="A452" s="82" t="s">
        <v>167</v>
      </c>
      <c r="B452" s="80" t="s">
        <v>173</v>
      </c>
      <c r="C452" s="80" t="s">
        <v>221</v>
      </c>
      <c r="D452" s="80" t="s">
        <v>213</v>
      </c>
      <c r="E452" s="80" t="s">
        <v>417</v>
      </c>
      <c r="F452" s="80"/>
      <c r="G452" s="81">
        <f>SUM(G453:G456)</f>
        <v>3476300</v>
      </c>
      <c r="H452" s="81">
        <f>SUM(H453:H456)</f>
        <v>3476300</v>
      </c>
      <c r="I452" s="65"/>
      <c r="J452" s="11"/>
      <c r="K452" s="11"/>
      <c r="L452" s="11"/>
    </row>
    <row r="453" spans="1:12" x14ac:dyDescent="0.2">
      <c r="A453" s="96" t="s">
        <v>130</v>
      </c>
      <c r="B453" s="80" t="s">
        <v>173</v>
      </c>
      <c r="C453" s="80" t="s">
        <v>221</v>
      </c>
      <c r="D453" s="80" t="s">
        <v>213</v>
      </c>
      <c r="E453" s="80" t="s">
        <v>417</v>
      </c>
      <c r="F453" s="80" t="s">
        <v>188</v>
      </c>
      <c r="G453" s="81">
        <v>2256100</v>
      </c>
      <c r="H453" s="81">
        <v>2256100</v>
      </c>
      <c r="I453" s="65"/>
      <c r="J453" s="11"/>
      <c r="K453" s="11"/>
      <c r="L453" s="11"/>
    </row>
    <row r="454" spans="1:12" ht="22.5" x14ac:dyDescent="0.2">
      <c r="A454" s="96" t="s">
        <v>132</v>
      </c>
      <c r="B454" s="80" t="s">
        <v>173</v>
      </c>
      <c r="C454" s="80" t="s">
        <v>221</v>
      </c>
      <c r="D454" s="80" t="s">
        <v>213</v>
      </c>
      <c r="E454" s="80" t="s">
        <v>417</v>
      </c>
      <c r="F454" s="80" t="s">
        <v>131</v>
      </c>
      <c r="G454" s="81">
        <v>681400</v>
      </c>
      <c r="H454" s="81">
        <v>681400</v>
      </c>
      <c r="I454" s="65"/>
      <c r="J454" s="11"/>
      <c r="K454" s="11"/>
      <c r="L454" s="11"/>
    </row>
    <row r="455" spans="1:12" x14ac:dyDescent="0.2">
      <c r="A455" s="82" t="s">
        <v>267</v>
      </c>
      <c r="B455" s="80" t="s">
        <v>173</v>
      </c>
      <c r="C455" s="80" t="s">
        <v>221</v>
      </c>
      <c r="D455" s="80" t="s">
        <v>213</v>
      </c>
      <c r="E455" s="80" t="s">
        <v>417</v>
      </c>
      <c r="F455" s="80" t="s">
        <v>266</v>
      </c>
      <c r="G455" s="81">
        <v>200000</v>
      </c>
      <c r="H455" s="81">
        <v>200000</v>
      </c>
      <c r="I455" s="65"/>
      <c r="J455" s="11"/>
      <c r="K455" s="11"/>
      <c r="L455" s="11"/>
    </row>
    <row r="456" spans="1:12" x14ac:dyDescent="0.2">
      <c r="A456" s="82" t="s">
        <v>346</v>
      </c>
      <c r="B456" s="80" t="s">
        <v>173</v>
      </c>
      <c r="C456" s="80" t="s">
        <v>221</v>
      </c>
      <c r="D456" s="80" t="s">
        <v>213</v>
      </c>
      <c r="E456" s="80" t="s">
        <v>417</v>
      </c>
      <c r="F456" s="80" t="s">
        <v>193</v>
      </c>
      <c r="G456" s="81">
        <v>338800</v>
      </c>
      <c r="H456" s="81">
        <v>338800</v>
      </c>
      <c r="I456" s="65"/>
      <c r="J456" s="11"/>
      <c r="K456" s="11"/>
      <c r="L456" s="11"/>
    </row>
    <row r="457" spans="1:12" x14ac:dyDescent="0.2">
      <c r="A457" s="49" t="s">
        <v>152</v>
      </c>
      <c r="B457" s="58" t="s">
        <v>174</v>
      </c>
      <c r="C457" s="59"/>
      <c r="D457" s="59"/>
      <c r="E457" s="60"/>
      <c r="F457" s="59"/>
      <c r="G457" s="61">
        <f>G458+G469+G480+G475</f>
        <v>60837152</v>
      </c>
      <c r="H457" s="61">
        <f>H458+H469+H480+H475</f>
        <v>61704352</v>
      </c>
      <c r="I457" s="72"/>
      <c r="J457" s="11"/>
      <c r="K457" s="11"/>
      <c r="L457" s="11"/>
    </row>
    <row r="458" spans="1:12" ht="22.5" x14ac:dyDescent="0.2">
      <c r="A458" s="82" t="s">
        <v>217</v>
      </c>
      <c r="B458" s="80" t="s">
        <v>174</v>
      </c>
      <c r="C458" s="80" t="s">
        <v>183</v>
      </c>
      <c r="D458" s="80" t="s">
        <v>213</v>
      </c>
      <c r="E458" s="80"/>
      <c r="F458" s="80"/>
      <c r="G458" s="81">
        <f>G459</f>
        <v>15042252</v>
      </c>
      <c r="H458" s="81">
        <f>H459</f>
        <v>15792252</v>
      </c>
      <c r="I458" s="65"/>
      <c r="J458" s="11"/>
      <c r="K458" s="11"/>
      <c r="L458" s="11"/>
    </row>
    <row r="459" spans="1:12" x14ac:dyDescent="0.2">
      <c r="A459" s="90" t="s">
        <v>408</v>
      </c>
      <c r="B459" s="80" t="s">
        <v>174</v>
      </c>
      <c r="C459" s="80" t="s">
        <v>183</v>
      </c>
      <c r="D459" s="80" t="s">
        <v>213</v>
      </c>
      <c r="E459" s="80" t="s">
        <v>409</v>
      </c>
      <c r="F459" s="80"/>
      <c r="G459" s="81">
        <f>G460+G466</f>
        <v>15042252</v>
      </c>
      <c r="H459" s="81">
        <f>H460+H466</f>
        <v>15792252</v>
      </c>
      <c r="I459" s="65"/>
      <c r="J459" s="11"/>
      <c r="K459" s="11"/>
      <c r="L459" s="11"/>
    </row>
    <row r="460" spans="1:12" x14ac:dyDescent="0.2">
      <c r="A460" s="82" t="s">
        <v>15</v>
      </c>
      <c r="B460" s="80" t="s">
        <v>174</v>
      </c>
      <c r="C460" s="80" t="s">
        <v>183</v>
      </c>
      <c r="D460" s="80" t="s">
        <v>213</v>
      </c>
      <c r="E460" s="80" t="s">
        <v>410</v>
      </c>
      <c r="F460" s="80"/>
      <c r="G460" s="81">
        <f>G461</f>
        <v>15030252</v>
      </c>
      <c r="H460" s="81">
        <f>H461</f>
        <v>15780252</v>
      </c>
      <c r="I460" s="65"/>
      <c r="J460" s="11"/>
      <c r="K460" s="11"/>
      <c r="L460" s="11"/>
    </row>
    <row r="461" spans="1:12" x14ac:dyDescent="0.2">
      <c r="A461" s="90" t="s">
        <v>89</v>
      </c>
      <c r="B461" s="80" t="s">
        <v>174</v>
      </c>
      <c r="C461" s="80" t="s">
        <v>183</v>
      </c>
      <c r="D461" s="80" t="s">
        <v>213</v>
      </c>
      <c r="E461" s="80" t="s">
        <v>411</v>
      </c>
      <c r="F461" s="80"/>
      <c r="G461" s="81">
        <f>SUM(G462:G465)</f>
        <v>15030252</v>
      </c>
      <c r="H461" s="81">
        <f>SUM(H462:H465)</f>
        <v>15780252</v>
      </c>
      <c r="I461" s="65"/>
      <c r="J461" s="11"/>
      <c r="K461" s="11"/>
      <c r="L461" s="11"/>
    </row>
    <row r="462" spans="1:12" ht="22.5" x14ac:dyDescent="0.2">
      <c r="A462" s="82" t="s">
        <v>189</v>
      </c>
      <c r="B462" s="80" t="s">
        <v>174</v>
      </c>
      <c r="C462" s="80" t="s">
        <v>183</v>
      </c>
      <c r="D462" s="80" t="s">
        <v>213</v>
      </c>
      <c r="E462" s="80" t="s">
        <v>411</v>
      </c>
      <c r="F462" s="80" t="s">
        <v>188</v>
      </c>
      <c r="G462" s="81">
        <v>10534760</v>
      </c>
      <c r="H462" s="81">
        <v>10534760</v>
      </c>
      <c r="I462" s="65"/>
      <c r="J462" s="11"/>
      <c r="K462" s="11"/>
      <c r="L462" s="11"/>
    </row>
    <row r="463" spans="1:12" ht="22.5" x14ac:dyDescent="0.2">
      <c r="A463" s="96" t="s">
        <v>132</v>
      </c>
      <c r="B463" s="80" t="s">
        <v>174</v>
      </c>
      <c r="C463" s="80" t="s">
        <v>183</v>
      </c>
      <c r="D463" s="80" t="s">
        <v>213</v>
      </c>
      <c r="E463" s="80" t="s">
        <v>411</v>
      </c>
      <c r="F463" s="80" t="s">
        <v>131</v>
      </c>
      <c r="G463" s="81">
        <v>3178732</v>
      </c>
      <c r="H463" s="81">
        <v>3178732</v>
      </c>
      <c r="I463" s="65"/>
      <c r="J463" s="11"/>
      <c r="K463" s="11"/>
      <c r="L463" s="11"/>
    </row>
    <row r="464" spans="1:12" ht="15" customHeight="1" x14ac:dyDescent="0.2">
      <c r="A464" s="82" t="s">
        <v>267</v>
      </c>
      <c r="B464" s="80" t="s">
        <v>174</v>
      </c>
      <c r="C464" s="80" t="s">
        <v>183</v>
      </c>
      <c r="D464" s="80" t="s">
        <v>213</v>
      </c>
      <c r="E464" s="80" t="s">
        <v>411</v>
      </c>
      <c r="F464" s="80" t="s">
        <v>266</v>
      </c>
      <c r="G464" s="81">
        <v>800000</v>
      </c>
      <c r="H464" s="81">
        <v>1550000</v>
      </c>
      <c r="I464" s="65"/>
      <c r="J464" s="11"/>
      <c r="K464" s="11"/>
      <c r="L464" s="11"/>
    </row>
    <row r="465" spans="1:12" ht="15" customHeight="1" x14ac:dyDescent="0.2">
      <c r="A465" s="82" t="s">
        <v>346</v>
      </c>
      <c r="B465" s="80" t="s">
        <v>174</v>
      </c>
      <c r="C465" s="80" t="s">
        <v>183</v>
      </c>
      <c r="D465" s="80" t="s">
        <v>213</v>
      </c>
      <c r="E465" s="80" t="s">
        <v>411</v>
      </c>
      <c r="F465" s="80" t="s">
        <v>193</v>
      </c>
      <c r="G465" s="81">
        <v>516760</v>
      </c>
      <c r="H465" s="81">
        <v>516760</v>
      </c>
      <c r="I465" s="65"/>
      <c r="J465" s="11"/>
      <c r="K465" s="11"/>
      <c r="L465" s="11"/>
    </row>
    <row r="466" spans="1:12" x14ac:dyDescent="0.2">
      <c r="A466" s="82" t="s">
        <v>302</v>
      </c>
      <c r="B466" s="80" t="s">
        <v>174</v>
      </c>
      <c r="C466" s="80" t="s">
        <v>183</v>
      </c>
      <c r="D466" s="80" t="s">
        <v>213</v>
      </c>
      <c r="E466" s="80" t="s">
        <v>412</v>
      </c>
      <c r="F466" s="80"/>
      <c r="G466" s="81">
        <f>G467+G468</f>
        <v>12000</v>
      </c>
      <c r="H466" s="81">
        <f>H467+H468</f>
        <v>12000</v>
      </c>
      <c r="I466" s="65"/>
      <c r="J466" s="11"/>
      <c r="K466" s="11"/>
      <c r="L466" s="11"/>
    </row>
    <row r="467" spans="1:12" x14ac:dyDescent="0.2">
      <c r="A467" s="89" t="s">
        <v>196</v>
      </c>
      <c r="B467" s="80" t="s">
        <v>174</v>
      </c>
      <c r="C467" s="80" t="s">
        <v>183</v>
      </c>
      <c r="D467" s="80" t="s">
        <v>213</v>
      </c>
      <c r="E467" s="80" t="s">
        <v>413</v>
      </c>
      <c r="F467" s="80" t="s">
        <v>194</v>
      </c>
      <c r="G467" s="81">
        <v>2000</v>
      </c>
      <c r="H467" s="81">
        <v>2000</v>
      </c>
      <c r="I467" s="65"/>
      <c r="J467" s="11"/>
      <c r="K467" s="11"/>
      <c r="L467" s="11"/>
    </row>
    <row r="468" spans="1:12" x14ac:dyDescent="0.2">
      <c r="A468" s="82" t="s">
        <v>465</v>
      </c>
      <c r="B468" s="80" t="s">
        <v>174</v>
      </c>
      <c r="C468" s="80" t="s">
        <v>183</v>
      </c>
      <c r="D468" s="80" t="s">
        <v>213</v>
      </c>
      <c r="E468" s="80" t="s">
        <v>413</v>
      </c>
      <c r="F468" s="80" t="s">
        <v>195</v>
      </c>
      <c r="G468" s="81">
        <v>10000</v>
      </c>
      <c r="H468" s="81">
        <v>10000</v>
      </c>
      <c r="I468" s="65"/>
      <c r="J468" s="11"/>
      <c r="K468" s="11"/>
      <c r="L468" s="11"/>
    </row>
    <row r="469" spans="1:12" x14ac:dyDescent="0.2">
      <c r="A469" s="82" t="s">
        <v>233</v>
      </c>
      <c r="B469" s="80" t="s">
        <v>174</v>
      </c>
      <c r="C469" s="80" t="s">
        <v>186</v>
      </c>
      <c r="D469" s="80" t="s">
        <v>198</v>
      </c>
      <c r="E469" s="80"/>
      <c r="F469" s="80"/>
      <c r="G469" s="81">
        <f>G470</f>
        <v>3192400</v>
      </c>
      <c r="H469" s="81">
        <f>H470</f>
        <v>3309600</v>
      </c>
      <c r="I469" s="65"/>
      <c r="J469" s="11"/>
      <c r="K469" s="11"/>
      <c r="L469" s="11"/>
    </row>
    <row r="470" spans="1:12" x14ac:dyDescent="0.2">
      <c r="A470" s="90" t="s">
        <v>408</v>
      </c>
      <c r="B470" s="80" t="s">
        <v>174</v>
      </c>
      <c r="C470" s="80" t="s">
        <v>186</v>
      </c>
      <c r="D470" s="80" t="s">
        <v>198</v>
      </c>
      <c r="E470" s="80" t="s">
        <v>409</v>
      </c>
      <c r="F470" s="80"/>
      <c r="G470" s="81">
        <f>G472</f>
        <v>3192400</v>
      </c>
      <c r="H470" s="81">
        <f>H472</f>
        <v>3309600</v>
      </c>
      <c r="I470" s="65"/>
      <c r="J470" s="11"/>
      <c r="K470" s="11"/>
      <c r="L470" s="11"/>
    </row>
    <row r="471" spans="1:12" ht="45" x14ac:dyDescent="0.2">
      <c r="A471" s="104" t="s">
        <v>79</v>
      </c>
      <c r="B471" s="80" t="s">
        <v>174</v>
      </c>
      <c r="C471" s="80" t="s">
        <v>186</v>
      </c>
      <c r="D471" s="80" t="s">
        <v>198</v>
      </c>
      <c r="E471" s="80" t="s">
        <v>414</v>
      </c>
      <c r="F471" s="80"/>
      <c r="G471" s="81">
        <f t="shared" ref="G471:H472" si="12">G472</f>
        <v>3192400</v>
      </c>
      <c r="H471" s="81">
        <f t="shared" si="12"/>
        <v>3309600</v>
      </c>
      <c r="I471" s="65"/>
      <c r="J471" s="11"/>
      <c r="K471" s="11"/>
      <c r="L471" s="11"/>
    </row>
    <row r="472" spans="1:12" ht="22.5" x14ac:dyDescent="0.2">
      <c r="A472" s="82" t="s">
        <v>271</v>
      </c>
      <c r="B472" s="80" t="s">
        <v>174</v>
      </c>
      <c r="C472" s="80" t="s">
        <v>186</v>
      </c>
      <c r="D472" s="80" t="s">
        <v>198</v>
      </c>
      <c r="E472" s="80" t="s">
        <v>415</v>
      </c>
      <c r="F472" s="80"/>
      <c r="G472" s="81">
        <f t="shared" si="12"/>
        <v>3192400</v>
      </c>
      <c r="H472" s="81">
        <f t="shared" si="12"/>
        <v>3309600</v>
      </c>
      <c r="I472" s="65"/>
      <c r="J472" s="11"/>
      <c r="K472" s="11"/>
      <c r="L472" s="11"/>
    </row>
    <row r="473" spans="1:12" x14ac:dyDescent="0.2">
      <c r="A473" s="82" t="s">
        <v>235</v>
      </c>
      <c r="B473" s="80" t="s">
        <v>174</v>
      </c>
      <c r="C473" s="80" t="s">
        <v>186</v>
      </c>
      <c r="D473" s="80" t="s">
        <v>198</v>
      </c>
      <c r="E473" s="80" t="s">
        <v>415</v>
      </c>
      <c r="F473" s="80" t="s">
        <v>234</v>
      </c>
      <c r="G473" s="81">
        <v>3192400</v>
      </c>
      <c r="H473" s="81">
        <v>3309600</v>
      </c>
      <c r="I473" s="65"/>
      <c r="J473" s="11"/>
      <c r="K473" s="11"/>
      <c r="L473" s="11"/>
    </row>
    <row r="474" spans="1:12" x14ac:dyDescent="0.2">
      <c r="A474" s="82" t="s">
        <v>269</v>
      </c>
      <c r="B474" s="80" t="s">
        <v>174</v>
      </c>
      <c r="C474" s="80" t="s">
        <v>207</v>
      </c>
      <c r="D474" s="80" t="s">
        <v>186</v>
      </c>
      <c r="E474" s="80"/>
      <c r="F474" s="80"/>
      <c r="G474" s="81">
        <f t="shared" ref="G474:H478" si="13">G475</f>
        <v>8139500</v>
      </c>
      <c r="H474" s="81">
        <f t="shared" si="13"/>
        <v>8139500</v>
      </c>
      <c r="I474" s="65"/>
      <c r="J474" s="11"/>
      <c r="K474" s="11"/>
      <c r="L474" s="11"/>
    </row>
    <row r="475" spans="1:12" ht="22.5" x14ac:dyDescent="0.2">
      <c r="A475" s="92" t="s">
        <v>309</v>
      </c>
      <c r="B475" s="93" t="s">
        <v>174</v>
      </c>
      <c r="C475" s="93" t="s">
        <v>207</v>
      </c>
      <c r="D475" s="93" t="s">
        <v>186</v>
      </c>
      <c r="E475" s="80" t="s">
        <v>39</v>
      </c>
      <c r="F475" s="80"/>
      <c r="G475" s="81">
        <f t="shared" si="13"/>
        <v>8139500</v>
      </c>
      <c r="H475" s="81">
        <f t="shared" si="13"/>
        <v>8139500</v>
      </c>
      <c r="I475" s="65"/>
      <c r="J475" s="11"/>
      <c r="K475" s="11"/>
      <c r="L475" s="11"/>
    </row>
    <row r="476" spans="1:12" x14ac:dyDescent="0.2">
      <c r="A476" s="95" t="s">
        <v>129</v>
      </c>
      <c r="B476" s="93" t="s">
        <v>174</v>
      </c>
      <c r="C476" s="93" t="s">
        <v>207</v>
      </c>
      <c r="D476" s="93" t="s">
        <v>186</v>
      </c>
      <c r="E476" s="80" t="s">
        <v>128</v>
      </c>
      <c r="F476" s="80"/>
      <c r="G476" s="81">
        <f t="shared" si="13"/>
        <v>8139500</v>
      </c>
      <c r="H476" s="81">
        <f t="shared" si="13"/>
        <v>8139500</v>
      </c>
      <c r="I476" s="65"/>
      <c r="J476" s="11"/>
      <c r="K476" s="11"/>
      <c r="L476" s="11"/>
    </row>
    <row r="477" spans="1:12" ht="33.75" x14ac:dyDescent="0.2">
      <c r="A477" s="82" t="s">
        <v>6</v>
      </c>
      <c r="B477" s="93" t="s">
        <v>174</v>
      </c>
      <c r="C477" s="93" t="s">
        <v>207</v>
      </c>
      <c r="D477" s="93" t="s">
        <v>186</v>
      </c>
      <c r="E477" s="80" t="s">
        <v>460</v>
      </c>
      <c r="F477" s="80"/>
      <c r="G477" s="81">
        <f t="shared" si="13"/>
        <v>8139500</v>
      </c>
      <c r="H477" s="81">
        <f t="shared" si="13"/>
        <v>8139500</v>
      </c>
      <c r="I477" s="65"/>
      <c r="J477" s="11"/>
      <c r="K477" s="11"/>
      <c r="L477" s="11"/>
    </row>
    <row r="478" spans="1:12" ht="33.75" x14ac:dyDescent="0.2">
      <c r="A478" s="82" t="s">
        <v>461</v>
      </c>
      <c r="B478" s="93" t="s">
        <v>174</v>
      </c>
      <c r="C478" s="93" t="s">
        <v>207</v>
      </c>
      <c r="D478" s="93" t="s">
        <v>186</v>
      </c>
      <c r="E478" s="80" t="s">
        <v>462</v>
      </c>
      <c r="F478" s="80"/>
      <c r="G478" s="81">
        <f t="shared" si="13"/>
        <v>8139500</v>
      </c>
      <c r="H478" s="81">
        <f t="shared" si="13"/>
        <v>8139500</v>
      </c>
      <c r="I478" s="65"/>
      <c r="J478" s="11"/>
      <c r="K478" s="11"/>
      <c r="L478" s="11"/>
    </row>
    <row r="479" spans="1:12" ht="12" customHeight="1" x14ac:dyDescent="0.2">
      <c r="A479" s="82" t="s">
        <v>463</v>
      </c>
      <c r="B479" s="93" t="s">
        <v>174</v>
      </c>
      <c r="C479" s="93" t="s">
        <v>207</v>
      </c>
      <c r="D479" s="93" t="s">
        <v>186</v>
      </c>
      <c r="E479" s="80" t="s">
        <v>462</v>
      </c>
      <c r="F479" s="80" t="s">
        <v>464</v>
      </c>
      <c r="G479" s="81">
        <v>8139500</v>
      </c>
      <c r="H479" s="81">
        <v>8139500</v>
      </c>
      <c r="I479" s="65"/>
      <c r="J479" s="11"/>
      <c r="K479" s="11"/>
      <c r="L479" s="11"/>
    </row>
    <row r="480" spans="1:12" ht="22.5" x14ac:dyDescent="0.2">
      <c r="A480" s="82" t="s">
        <v>237</v>
      </c>
      <c r="B480" s="80" t="s">
        <v>174</v>
      </c>
      <c r="C480" s="80" t="s">
        <v>236</v>
      </c>
      <c r="D480" s="80" t="s">
        <v>184</v>
      </c>
      <c r="E480" s="80"/>
      <c r="F480" s="80"/>
      <c r="G480" s="81">
        <f>G481</f>
        <v>34463000</v>
      </c>
      <c r="H480" s="81">
        <f>H481</f>
        <v>34463000</v>
      </c>
      <c r="I480" s="65"/>
      <c r="J480" s="11"/>
      <c r="K480" s="11"/>
      <c r="L480" s="11"/>
    </row>
    <row r="481" spans="1:12" ht="22.5" x14ac:dyDescent="0.2">
      <c r="A481" s="82" t="s">
        <v>18</v>
      </c>
      <c r="B481" s="80" t="s">
        <v>174</v>
      </c>
      <c r="C481" s="80" t="s">
        <v>236</v>
      </c>
      <c r="D481" s="80" t="s">
        <v>183</v>
      </c>
      <c r="E481" s="80" t="s">
        <v>416</v>
      </c>
      <c r="F481" s="80"/>
      <c r="G481" s="81">
        <f t="shared" ref="G481:H481" si="14">G482</f>
        <v>34463000</v>
      </c>
      <c r="H481" s="81">
        <f t="shared" si="14"/>
        <v>34463000</v>
      </c>
      <c r="I481" s="65"/>
      <c r="J481" s="11"/>
      <c r="K481" s="11"/>
      <c r="L481" s="11"/>
    </row>
    <row r="482" spans="1:12" x14ac:dyDescent="0.2">
      <c r="A482" s="82" t="s">
        <v>239</v>
      </c>
      <c r="B482" s="80" t="s">
        <v>174</v>
      </c>
      <c r="C482" s="80" t="s">
        <v>236</v>
      </c>
      <c r="D482" s="80" t="s">
        <v>183</v>
      </c>
      <c r="E482" s="80" t="s">
        <v>416</v>
      </c>
      <c r="F482" s="80" t="s">
        <v>238</v>
      </c>
      <c r="G482" s="81">
        <v>34463000</v>
      </c>
      <c r="H482" s="81">
        <v>34463000</v>
      </c>
      <c r="I482" s="65"/>
      <c r="J482" s="11"/>
      <c r="K482" s="11"/>
      <c r="L482" s="11"/>
    </row>
    <row r="483" spans="1:12" x14ac:dyDescent="0.2">
      <c r="A483" s="11"/>
      <c r="B483" s="37"/>
      <c r="C483" s="11"/>
      <c r="D483" s="11"/>
      <c r="E483" s="34"/>
      <c r="F483" s="11"/>
      <c r="G483" s="35"/>
      <c r="H483" s="4"/>
    </row>
    <row r="484" spans="1:12" x14ac:dyDescent="0.2">
      <c r="A484" s="11"/>
      <c r="B484" s="37"/>
      <c r="C484" s="11"/>
      <c r="D484" s="11"/>
      <c r="E484" s="34"/>
      <c r="F484" s="11"/>
      <c r="G484" s="35"/>
      <c r="H484" s="4"/>
    </row>
    <row r="485" spans="1:12" x14ac:dyDescent="0.2">
      <c r="A485" s="34"/>
      <c r="B485" s="37"/>
      <c r="C485" s="11"/>
      <c r="D485" s="11"/>
      <c r="E485" s="34"/>
      <c r="F485" s="11"/>
      <c r="G485" s="62"/>
      <c r="H485" s="62"/>
    </row>
    <row r="486" spans="1:12" x14ac:dyDescent="0.2">
      <c r="A486" s="11"/>
      <c r="B486" s="37"/>
      <c r="C486" s="11"/>
      <c r="D486" s="11"/>
      <c r="E486" s="34"/>
      <c r="F486" s="11"/>
      <c r="G486" s="35"/>
      <c r="H486" s="4"/>
    </row>
    <row r="487" spans="1:12" x14ac:dyDescent="0.2">
      <c r="A487" s="11"/>
      <c r="B487" s="37"/>
      <c r="C487" s="11"/>
      <c r="D487" s="11"/>
      <c r="E487" s="34"/>
      <c r="F487" s="11"/>
      <c r="G487" s="35"/>
      <c r="H487" s="4"/>
    </row>
    <row r="488" spans="1:12" x14ac:dyDescent="0.2">
      <c r="A488" s="11"/>
      <c r="B488" s="37"/>
      <c r="C488" s="11"/>
      <c r="D488" s="11"/>
      <c r="E488" s="34"/>
      <c r="F488" s="11"/>
      <c r="G488" s="35"/>
      <c r="H488" s="4"/>
    </row>
    <row r="489" spans="1:12" x14ac:dyDescent="0.2">
      <c r="A489" s="11"/>
      <c r="B489" s="37"/>
      <c r="C489" s="11"/>
      <c r="D489" s="11"/>
      <c r="E489" s="34"/>
      <c r="F489" s="11"/>
      <c r="G489" s="35"/>
      <c r="H489" s="4"/>
    </row>
    <row r="490" spans="1:12" x14ac:dyDescent="0.2">
      <c r="A490" s="11"/>
      <c r="B490" s="37"/>
      <c r="C490" s="11"/>
      <c r="D490" s="11"/>
      <c r="E490" s="34"/>
      <c r="F490" s="11"/>
      <c r="G490" s="35"/>
      <c r="H490" s="4"/>
    </row>
    <row r="491" spans="1:12" x14ac:dyDescent="0.2">
      <c r="A491" s="11"/>
      <c r="B491" s="37"/>
      <c r="C491" s="11"/>
      <c r="D491" s="11"/>
      <c r="E491" s="34"/>
      <c r="F491" s="11"/>
      <c r="G491" s="35"/>
      <c r="H491" s="4"/>
    </row>
    <row r="492" spans="1:12" x14ac:dyDescent="0.2">
      <c r="A492" s="11"/>
      <c r="B492" s="37"/>
      <c r="C492" s="11"/>
      <c r="D492" s="11"/>
      <c r="E492" s="34"/>
      <c r="F492" s="11"/>
      <c r="G492" s="35"/>
      <c r="H492" s="4"/>
    </row>
    <row r="493" spans="1:12" x14ac:dyDescent="0.2">
      <c r="A493" s="11"/>
      <c r="B493" s="37"/>
      <c r="C493" s="11"/>
      <c r="D493" s="11"/>
      <c r="E493" s="34"/>
      <c r="F493" s="11"/>
      <c r="G493" s="35"/>
      <c r="H493" s="4"/>
    </row>
    <row r="494" spans="1:12" x14ac:dyDescent="0.2">
      <c r="A494" s="11"/>
      <c r="B494" s="37"/>
      <c r="C494" s="11"/>
      <c r="D494" s="11"/>
      <c r="E494" s="34"/>
      <c r="F494" s="11"/>
      <c r="G494" s="35"/>
      <c r="H494" s="4"/>
    </row>
    <row r="495" spans="1:12" x14ac:dyDescent="0.2">
      <c r="A495" s="11"/>
      <c r="B495" s="37"/>
      <c r="C495" s="11"/>
      <c r="D495" s="11"/>
      <c r="E495" s="34"/>
      <c r="F495" s="11"/>
      <c r="G495" s="35"/>
      <c r="H495" s="4"/>
    </row>
    <row r="496" spans="1:12" x14ac:dyDescent="0.2">
      <c r="A496" s="11"/>
      <c r="B496" s="37"/>
      <c r="C496" s="11"/>
      <c r="D496" s="11"/>
      <c r="E496" s="34"/>
      <c r="F496" s="11"/>
      <c r="G496" s="35"/>
      <c r="H496" s="4"/>
    </row>
    <row r="497" spans="1:8" x14ac:dyDescent="0.2">
      <c r="A497" s="11"/>
      <c r="B497" s="37"/>
      <c r="C497" s="11"/>
      <c r="D497" s="11"/>
      <c r="E497" s="34"/>
      <c r="F497" s="11"/>
      <c r="G497" s="35"/>
      <c r="H497" s="4"/>
    </row>
    <row r="498" spans="1:8" x14ac:dyDescent="0.2">
      <c r="A498" s="11"/>
      <c r="B498" s="37"/>
      <c r="C498" s="11"/>
      <c r="D498" s="11"/>
      <c r="E498" s="34"/>
      <c r="F498" s="11"/>
      <c r="G498" s="35"/>
    </row>
    <row r="499" spans="1:8" x14ac:dyDescent="0.2">
      <c r="A499" s="11"/>
      <c r="B499" s="37"/>
      <c r="C499" s="11"/>
      <c r="D499" s="11"/>
      <c r="E499" s="34"/>
      <c r="F499" s="11"/>
      <c r="G499" s="35"/>
    </row>
    <row r="500" spans="1:8" x14ac:dyDescent="0.2">
      <c r="A500" s="11"/>
      <c r="B500" s="37"/>
      <c r="C500" s="11"/>
      <c r="D500" s="11"/>
      <c r="E500" s="34"/>
      <c r="F500" s="11"/>
      <c r="G500" s="35"/>
    </row>
    <row r="501" spans="1:8" x14ac:dyDescent="0.2">
      <c r="A501" s="11"/>
      <c r="B501" s="37"/>
      <c r="C501" s="11"/>
      <c r="D501" s="11"/>
      <c r="E501" s="34"/>
      <c r="F501" s="11"/>
      <c r="G501" s="35"/>
    </row>
    <row r="502" spans="1:8" x14ac:dyDescent="0.2">
      <c r="A502" s="11"/>
      <c r="B502" s="37"/>
      <c r="C502" s="11"/>
      <c r="D502" s="11"/>
      <c r="E502" s="34"/>
      <c r="F502" s="11"/>
      <c r="G502" s="35"/>
    </row>
    <row r="503" spans="1:8" x14ac:dyDescent="0.2">
      <c r="A503" s="11"/>
      <c r="B503" s="37"/>
      <c r="C503" s="11"/>
      <c r="D503" s="11"/>
      <c r="E503" s="34"/>
      <c r="F503" s="11"/>
      <c r="G503" s="35"/>
    </row>
    <row r="504" spans="1:8" x14ac:dyDescent="0.2">
      <c r="A504" s="11"/>
      <c r="B504" s="37"/>
      <c r="C504" s="11"/>
      <c r="D504" s="11"/>
      <c r="E504" s="34"/>
      <c r="F504" s="11"/>
      <c r="G504" s="35"/>
    </row>
    <row r="505" spans="1:8" x14ac:dyDescent="0.2">
      <c r="A505" s="11"/>
      <c r="B505" s="37"/>
      <c r="C505" s="11"/>
      <c r="D505" s="11"/>
      <c r="E505" s="34"/>
      <c r="F505" s="11"/>
      <c r="G505" s="35"/>
    </row>
    <row r="506" spans="1:8" x14ac:dyDescent="0.2">
      <c r="A506" s="11"/>
      <c r="B506" s="37"/>
      <c r="C506" s="11"/>
      <c r="D506" s="11"/>
      <c r="E506" s="34"/>
      <c r="F506" s="11"/>
      <c r="G506" s="35"/>
    </row>
    <row r="507" spans="1:8" x14ac:dyDescent="0.2">
      <c r="A507" s="11"/>
      <c r="B507" s="37"/>
      <c r="C507" s="11"/>
      <c r="D507" s="11"/>
      <c r="E507" s="34"/>
      <c r="F507" s="11"/>
      <c r="G507" s="35"/>
    </row>
    <row r="508" spans="1:8" x14ac:dyDescent="0.2">
      <c r="A508" s="11"/>
      <c r="B508" s="37"/>
      <c r="C508" s="11"/>
      <c r="D508" s="11"/>
      <c r="E508" s="34"/>
      <c r="F508" s="11"/>
      <c r="G508" s="35"/>
    </row>
    <row r="509" spans="1:8" x14ac:dyDescent="0.2">
      <c r="A509" s="11"/>
      <c r="B509" s="37"/>
      <c r="C509" s="11"/>
      <c r="D509" s="11"/>
      <c r="E509" s="34"/>
      <c r="F509" s="11"/>
      <c r="G509" s="35"/>
    </row>
    <row r="510" spans="1:8" x14ac:dyDescent="0.2">
      <c r="A510" s="11"/>
      <c r="B510" s="37"/>
      <c r="C510" s="11"/>
      <c r="D510" s="11"/>
      <c r="E510" s="34"/>
      <c r="F510" s="11"/>
      <c r="G510" s="35"/>
    </row>
    <row r="511" spans="1:8" x14ac:dyDescent="0.2">
      <c r="A511" s="11"/>
      <c r="B511" s="37"/>
      <c r="C511" s="11"/>
      <c r="D511" s="11"/>
      <c r="E511" s="34"/>
      <c r="F511" s="11"/>
      <c r="G511" s="35"/>
    </row>
    <row r="512" spans="1:8" x14ac:dyDescent="0.2">
      <c r="A512" s="11"/>
      <c r="B512" s="37"/>
      <c r="C512" s="11"/>
      <c r="D512" s="11"/>
      <c r="E512" s="34"/>
      <c r="F512" s="11"/>
      <c r="G512" s="35"/>
    </row>
    <row r="513" spans="1:7" x14ac:dyDescent="0.2">
      <c r="A513" s="11"/>
      <c r="B513" s="37"/>
      <c r="C513" s="11"/>
      <c r="D513" s="11"/>
      <c r="E513" s="34"/>
      <c r="F513" s="11"/>
      <c r="G513" s="35"/>
    </row>
    <row r="514" spans="1:7" x14ac:dyDescent="0.2">
      <c r="A514" s="11"/>
      <c r="B514" s="37"/>
      <c r="C514" s="11"/>
      <c r="D514" s="11"/>
      <c r="E514" s="34"/>
      <c r="F514" s="11"/>
      <c r="G514" s="35"/>
    </row>
    <row r="515" spans="1:7" x14ac:dyDescent="0.2">
      <c r="A515" s="11"/>
      <c r="B515" s="37"/>
      <c r="C515" s="11"/>
      <c r="D515" s="11"/>
      <c r="E515" s="34"/>
      <c r="F515" s="11"/>
      <c r="G515" s="35"/>
    </row>
    <row r="516" spans="1:7" x14ac:dyDescent="0.2">
      <c r="A516" s="11"/>
      <c r="B516" s="37"/>
      <c r="C516" s="11"/>
      <c r="D516" s="11"/>
      <c r="E516" s="34"/>
      <c r="F516" s="11"/>
      <c r="G516" s="35"/>
    </row>
    <row r="517" spans="1:7" x14ac:dyDescent="0.2">
      <c r="A517" s="11"/>
      <c r="B517" s="37"/>
      <c r="C517" s="11"/>
      <c r="D517" s="11"/>
      <c r="E517" s="34"/>
      <c r="F517" s="11"/>
      <c r="G517" s="35"/>
    </row>
    <row r="518" spans="1:7" x14ac:dyDescent="0.2">
      <c r="A518" s="11"/>
      <c r="B518" s="37"/>
      <c r="C518" s="11"/>
      <c r="D518" s="11"/>
      <c r="E518" s="34"/>
      <c r="F518" s="11"/>
      <c r="G518" s="35"/>
    </row>
    <row r="519" spans="1:7" x14ac:dyDescent="0.2">
      <c r="A519" s="11"/>
      <c r="B519" s="37"/>
      <c r="C519" s="11"/>
      <c r="D519" s="11"/>
      <c r="E519" s="34"/>
      <c r="F519" s="11"/>
      <c r="G519" s="35"/>
    </row>
    <row r="520" spans="1:7" x14ac:dyDescent="0.2">
      <c r="A520" s="11"/>
      <c r="B520" s="37"/>
      <c r="C520" s="11"/>
      <c r="D520" s="11"/>
      <c r="E520" s="34"/>
      <c r="F520" s="11"/>
      <c r="G520" s="35"/>
    </row>
    <row r="521" spans="1:7" x14ac:dyDescent="0.2">
      <c r="A521" s="11"/>
      <c r="B521" s="37"/>
      <c r="C521" s="11"/>
      <c r="D521" s="11"/>
      <c r="E521" s="34"/>
      <c r="F521" s="11"/>
      <c r="G521" s="35"/>
    </row>
    <row r="522" spans="1:7" x14ac:dyDescent="0.2">
      <c r="A522" s="11"/>
      <c r="B522" s="37"/>
      <c r="C522" s="11"/>
      <c r="D522" s="11"/>
      <c r="E522" s="34"/>
      <c r="F522" s="11"/>
      <c r="G522" s="35"/>
    </row>
    <row r="523" spans="1:7" x14ac:dyDescent="0.2">
      <c r="A523" s="11"/>
      <c r="B523" s="37"/>
      <c r="C523" s="11"/>
      <c r="D523" s="11"/>
      <c r="E523" s="34"/>
      <c r="F523" s="11"/>
      <c r="G523" s="35"/>
    </row>
    <row r="524" spans="1:7" x14ac:dyDescent="0.2">
      <c r="A524" s="11"/>
      <c r="B524" s="37"/>
      <c r="C524" s="11"/>
      <c r="D524" s="11"/>
      <c r="E524" s="34"/>
      <c r="F524" s="11"/>
      <c r="G524" s="35"/>
    </row>
    <row r="525" spans="1:7" x14ac:dyDescent="0.2">
      <c r="A525" s="11"/>
      <c r="B525" s="37"/>
      <c r="C525" s="11"/>
      <c r="D525" s="11"/>
      <c r="E525" s="34"/>
      <c r="F525" s="11"/>
      <c r="G525" s="35"/>
    </row>
    <row r="526" spans="1:7" x14ac:dyDescent="0.2">
      <c r="A526" s="11"/>
      <c r="B526" s="37"/>
      <c r="C526" s="11"/>
      <c r="D526" s="11"/>
      <c r="E526" s="34"/>
      <c r="F526" s="11"/>
      <c r="G526" s="35"/>
    </row>
    <row r="527" spans="1:7" x14ac:dyDescent="0.2">
      <c r="A527" s="11"/>
      <c r="B527" s="37"/>
      <c r="C527" s="11"/>
      <c r="D527" s="11"/>
      <c r="E527" s="34"/>
      <c r="F527" s="11"/>
      <c r="G527" s="35"/>
    </row>
    <row r="528" spans="1:7" x14ac:dyDescent="0.2">
      <c r="A528" s="11"/>
      <c r="B528" s="37"/>
      <c r="C528" s="11"/>
      <c r="D528" s="11"/>
      <c r="E528" s="34"/>
      <c r="F528" s="11"/>
      <c r="G528" s="35"/>
    </row>
    <row r="529" spans="1:7" x14ac:dyDescent="0.2">
      <c r="A529" s="11"/>
      <c r="B529" s="37"/>
      <c r="C529" s="11"/>
      <c r="D529" s="11"/>
      <c r="E529" s="34"/>
      <c r="F529" s="11"/>
      <c r="G529" s="35"/>
    </row>
    <row r="530" spans="1:7" x14ac:dyDescent="0.2">
      <c r="A530" s="11"/>
      <c r="B530" s="37"/>
      <c r="C530" s="11"/>
      <c r="D530" s="11"/>
      <c r="E530" s="34"/>
      <c r="F530" s="11"/>
      <c r="G530" s="35"/>
    </row>
    <row r="531" spans="1:7" x14ac:dyDescent="0.2">
      <c r="A531" s="11"/>
      <c r="B531" s="37"/>
      <c r="C531" s="11"/>
      <c r="D531" s="11"/>
      <c r="E531" s="34"/>
      <c r="F531" s="11"/>
      <c r="G531" s="35"/>
    </row>
    <row r="532" spans="1:7" x14ac:dyDescent="0.2">
      <c r="A532" s="11"/>
      <c r="B532" s="37"/>
      <c r="C532" s="11"/>
      <c r="D532" s="11"/>
      <c r="E532" s="34"/>
      <c r="F532" s="11"/>
      <c r="G532" s="35"/>
    </row>
    <row r="533" spans="1:7" x14ac:dyDescent="0.2">
      <c r="A533" s="11"/>
      <c r="B533" s="37"/>
      <c r="C533" s="11"/>
      <c r="D533" s="11"/>
      <c r="E533" s="34"/>
      <c r="F533" s="11"/>
      <c r="G533" s="35"/>
    </row>
    <row r="534" spans="1:7" x14ac:dyDescent="0.2">
      <c r="A534" s="11"/>
      <c r="B534" s="37"/>
      <c r="C534" s="11"/>
      <c r="D534" s="11"/>
      <c r="E534" s="34"/>
      <c r="F534" s="11"/>
      <c r="G534" s="35"/>
    </row>
    <row r="535" spans="1:7" x14ac:dyDescent="0.2">
      <c r="A535" s="11"/>
      <c r="B535" s="37"/>
      <c r="C535" s="11"/>
      <c r="D535" s="11"/>
      <c r="E535" s="34"/>
      <c r="F535" s="11"/>
      <c r="G535" s="35"/>
    </row>
    <row r="536" spans="1:7" x14ac:dyDescent="0.2">
      <c r="A536" s="11"/>
      <c r="B536" s="37"/>
      <c r="C536" s="11"/>
      <c r="D536" s="11"/>
      <c r="E536" s="34"/>
      <c r="F536" s="11"/>
      <c r="G536" s="35"/>
    </row>
    <row r="537" spans="1:7" x14ac:dyDescent="0.2">
      <c r="A537" s="11"/>
      <c r="B537" s="37"/>
      <c r="C537" s="11"/>
      <c r="D537" s="11"/>
      <c r="E537" s="34"/>
      <c r="F537" s="11"/>
      <c r="G537" s="35"/>
    </row>
  </sheetData>
  <mergeCells count="37">
    <mergeCell ref="Q115:Q118"/>
    <mergeCell ref="P115:P118"/>
    <mergeCell ref="M123:M136"/>
    <mergeCell ref="Q123:Q136"/>
    <mergeCell ref="N151:N162"/>
    <mergeCell ref="O151:O162"/>
    <mergeCell ref="O115:O118"/>
    <mergeCell ref="N123:N136"/>
    <mergeCell ref="O123:O136"/>
    <mergeCell ref="N115:N118"/>
    <mergeCell ref="N108:N110"/>
    <mergeCell ref="P108:P110"/>
    <mergeCell ref="Q108:Q110"/>
    <mergeCell ref="K151:K162"/>
    <mergeCell ref="L151:L162"/>
    <mergeCell ref="L123:L136"/>
    <mergeCell ref="L115:L118"/>
    <mergeCell ref="M108:M110"/>
    <mergeCell ref="M151:M162"/>
    <mergeCell ref="K123:K136"/>
    <mergeCell ref="K115:K118"/>
    <mergeCell ref="L108:L110"/>
    <mergeCell ref="P151:P162"/>
    <mergeCell ref="P123:P136"/>
    <mergeCell ref="M115:M118"/>
    <mergeCell ref="Q151:Q162"/>
    <mergeCell ref="K108:K110"/>
    <mergeCell ref="J115:J118"/>
    <mergeCell ref="D1:H1"/>
    <mergeCell ref="A2:H4"/>
    <mergeCell ref="J108:J110"/>
    <mergeCell ref="I108:I110"/>
    <mergeCell ref="I151:I162"/>
    <mergeCell ref="I123:I136"/>
    <mergeCell ref="I115:I118"/>
    <mergeCell ref="J151:J162"/>
    <mergeCell ref="J123:J136"/>
  </mergeCells>
  <phoneticPr fontId="2" type="noConversion"/>
  <pageMargins left="0.78740157480314965" right="0.31496062992125984" top="0.39370078740157483" bottom="0.39370078740157483" header="0.19685039370078741" footer="0.19685039370078741"/>
  <pageSetup paperSize="9" scale="7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2018-2019 (с обл)</vt:lpstr>
      <vt:lpstr>'2018-2019 (с обл)'!BFT_Print_Titles</vt:lpstr>
      <vt:lpstr>'2018-2019 (с обл)'!Заголовки_для_печати</vt:lpstr>
      <vt:lpstr>'2018-2019 (с обл)'!Область_печати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2017-12-22T04:01:21Z</cp:lastPrinted>
  <dcterms:created xsi:type="dcterms:W3CDTF">1996-10-08T23:32:33Z</dcterms:created>
  <dcterms:modified xsi:type="dcterms:W3CDTF">2017-12-22T04:01:43Z</dcterms:modified>
</cp:coreProperties>
</file>