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еречень" sheetId="1" r:id="rId1"/>
    <sheet name="Лист3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W3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<sst xmlns="http://schemas.openxmlformats.org/spreadsheetml/2006/main" count="278" uniqueCount="265">
  <si>
    <t>№ п/п</t>
  </si>
  <si>
    <t xml:space="preserve">Наименование инициативного проекта </t>
  </si>
  <si>
    <t>дата подачи заявления на определение границ</t>
  </si>
  <si>
    <t>Стоимость проекта, рублей</t>
  </si>
  <si>
    <t>прим.</t>
  </si>
  <si>
    <t>Порядковый № ИП</t>
  </si>
  <si>
    <t>ответственное лицо, контакты</t>
  </si>
  <si>
    <t>Итого</t>
  </si>
  <si>
    <t>«Обустройство площадки для досуга и занятий спортом, зонированной на четыре части по интересам и возрастам: 1) воркаут, 2) баскетбол, 3)  скейт парк, 4) детская игровая площадка, расположенной по адресу: Челябинская обл. Сосновский район п.Красное Поле, за домами ул. Цветочная 1, Цветочная 2»</t>
  </si>
  <si>
    <t>«Обустройство волейбольно-баскетбольной площадки с освещением и ограждением по ул.Центральная между домами 5А и 7 п.Сагаусты Сосновского района Челябинской области»</t>
  </si>
  <si>
    <t>«Обустройство сцены ДК п.Солнечный Сосновского района Челябинской области»</t>
  </si>
  <si>
    <t>«Установка малых архитектурных форм в сквере отдыха у ДК в п.Солнечный Сосновского района Челябинской области»</t>
  </si>
  <si>
    <t>«Обустройство детской, спортивной площадки по ул.Ракетная д.9 п.Полянный Сосновского района Челябинской области»</t>
  </si>
  <si>
    <t>Выполнение работ по ремонту сетей водоснабжения с.Кайгородово (замена элементов сети, запорной и регулирующей арматуры, конструкций водопроводных колодцев)</t>
  </si>
  <si>
    <t>Установка памятника «Воинам Отечества» в деревне Киржакуль Сосновского района Челябинской области</t>
  </si>
  <si>
    <t>Обустройство спортивной площадки МДОУ д/с № 10 п.Полетаево"</t>
  </si>
  <si>
    <t xml:space="preserve">1085 от 21.10.2022 </t>
  </si>
  <si>
    <t xml:space="preserve">«Ремонт здания в Муниципальном бюджетном учреждении дополнительного образования «Детская школа искусств п.Рощино» филиал п.Есаульский, расположенного по адресу: Челябинская область, Сосновский район, п.Есаульский, ул.Гагарина, 16А» </t>
  </si>
  <si>
    <t>директор Моисеева Ольга Михайловна 89517711999</t>
  </si>
  <si>
    <t>завед. Атмановская Мария Владимировна 45414; 89080503391</t>
  </si>
  <si>
    <t xml:space="preserve">глава Суханова Оксана Николаевна </t>
  </si>
  <si>
    <t>ПИГ Игнаткина Александра 89995830606</t>
  </si>
  <si>
    <t>глава Хамитов Рамиль Зинатуллович</t>
  </si>
  <si>
    <t>Кочурова Наиля Сайфутдиновна, 40317</t>
  </si>
  <si>
    <t>Обустройство детской спортивной площадки в д.Киржакуль</t>
  </si>
  <si>
    <t>Обустройство детской, спортивной площадки по ул.Свободы в д.Ужевка</t>
  </si>
  <si>
    <t>Благоустройство территории групп дошкольного и начального общего образования МОУ «Кременкульская СОШ» по адресу п.Садовый, ул.Трактовая, 14</t>
  </si>
  <si>
    <t>Ремонт покрытия дорожек и площадок на территории МДОУ № 36 п.Теченского</t>
  </si>
  <si>
    <t>Ремонт кровли над пищеблоком в МДОУ № 36 п.Теченского</t>
  </si>
  <si>
    <t>Ремонт кровли МОУ «Касаргинская СОШ»  по адресу: Челябинская область, Сосновский район, д.Касарги, ул.Школьная, 14</t>
  </si>
  <si>
    <t>дата внесения ИП</t>
  </si>
  <si>
    <t>Скейт-парк с.Долгодеревенское</t>
  </si>
  <si>
    <t>Ремонт хореографических классов помещений 83-90 РДК по адресу ул.Свердловская д.15 с.Долгодеревенского</t>
  </si>
  <si>
    <t>директор МБУК МСКО Скоков А.М.</t>
  </si>
  <si>
    <t>ПИГ Кунакбаева Диляра Альфритовна</t>
  </si>
  <si>
    <t>Благоустройство территории МДОУ №7 п.Саргазы: замена ограждения"</t>
  </si>
  <si>
    <t>Благоустройство территории МДОУ №7 п.Саргазы: замена асфальта"</t>
  </si>
  <si>
    <t>ПИГ Поваляева Галина Геннадьевна</t>
  </si>
  <si>
    <t>ПИГ Попов Кирилл Юрьевич</t>
  </si>
  <si>
    <t>Замена теневых навесов в МДОУ "Детский сад №40 п.Есаульский"</t>
  </si>
  <si>
    <t>ПИГ Колесникова Оксана Владимировна 89127966891</t>
  </si>
  <si>
    <t>1146 от 08.11.2022</t>
  </si>
  <si>
    <t>1084 от 21.10.2022</t>
  </si>
  <si>
    <t>1083 от 21.10.2022</t>
  </si>
  <si>
    <t>904 от 29.09.2023</t>
  </si>
  <si>
    <t>906 от 29.09.2023</t>
  </si>
  <si>
    <t>903 от 29.09.2023</t>
  </si>
  <si>
    <t>1861 от 20.09.2023</t>
  </si>
  <si>
    <t>1845 от 20.09.2023</t>
  </si>
  <si>
    <t>1844 от 20.09.2023</t>
  </si>
  <si>
    <t>1841 от 20.09.2023</t>
  </si>
  <si>
    <t>1842 от 20.09.2023</t>
  </si>
  <si>
    <t>1843 от 20.09.2023</t>
  </si>
  <si>
    <t>Ремонт ограждения МДОУ №1 по адресу ул.Гагарина 3 с.Долгодеревенское</t>
  </si>
  <si>
    <t>Устройство детской игровой площадки по ул. 1 Мая, д.149 с.Долгодеревенское</t>
  </si>
  <si>
    <t xml:space="preserve">выделено </t>
  </si>
  <si>
    <t>Выполнение работ по устройству источника наружного противопожарного водоснабжения и создания условий для забора воды (установка противопожарного резервуара, устройство разворотной площадки и путей подъезда)</t>
  </si>
  <si>
    <t>ПИГ Андрущенко Людмила Николаевна 89222234633</t>
  </si>
  <si>
    <t>№ и дата распоряжения об определении границ</t>
  </si>
  <si>
    <t>директор Александр</t>
  </si>
  <si>
    <t>930 от 09.10.2023</t>
  </si>
  <si>
    <t>Ремонт дорожного полотна по ул.Подгорная 1680х4м п.Полетаево</t>
  </si>
  <si>
    <t>Ремонт дорожного полотна по ул. Зеленая 1600х4 п.Полетаево</t>
  </si>
  <si>
    <t>Урусов Юрий Витальевич 89517805098</t>
  </si>
  <si>
    <t>Благоустройство территории, прилегающей к дому № 24 по улице Строительная, в микрорайоне Славино деревни Казанцево Сосновского района Челябинской области</t>
  </si>
  <si>
    <t>Рассказова Светлана Ринатовна 89821019986</t>
  </si>
  <si>
    <t>руб.</t>
  </si>
  <si>
    <t>благоустройтво</t>
  </si>
  <si>
    <t>образование</t>
  </si>
  <si>
    <t>культура</t>
  </si>
  <si>
    <t>дороги</t>
  </si>
  <si>
    <t>Создание историко-культурного музея с.Кайгородово (приспособление помещения в здании сельского клуба с.Кайгородово по ул.Школьная, 47, приобретение и монтаж оборудования)</t>
  </si>
  <si>
    <t>Ремонт кровли над помещениями 83-90 хореографических классов РДК по адресу ул.Свердловская д.15 с.Долгодеревенского</t>
  </si>
  <si>
    <t>Ремонт дорожного полотна с устройством асфальтового покрытия по ул.Раздольная 214х6м + 21х9м мк-р Залесье в п.Западный</t>
  </si>
  <si>
    <t>Кратвольд Дмитрий Валерьевич</t>
  </si>
  <si>
    <t>Ремонт дорожного полотна с устройством асфальтового покрытия по ул.Пятая 642*6м+200*6м п.Терема</t>
  </si>
  <si>
    <t>Шилкина Марина Николаевна</t>
  </si>
  <si>
    <t>954 от 13.10.2023</t>
  </si>
  <si>
    <t>941 от 11.10.2023</t>
  </si>
  <si>
    <t>949 от 11.10.2023</t>
  </si>
  <si>
    <t>928 от 9.10.2023</t>
  </si>
  <si>
    <t>929 от 09.10.2023</t>
  </si>
  <si>
    <t>950 от 12.10.2023</t>
  </si>
  <si>
    <t>956 от 13.10.2023</t>
  </si>
  <si>
    <t>988 от 18.10.2023</t>
  </si>
  <si>
    <t>ЖКХ</t>
  </si>
  <si>
    <t>Устройство спортивной площадки в МДОУ № 15 пос.Саккулово Сосновского района Челябинской области</t>
  </si>
  <si>
    <t>Благоустройство территории у здания почтового отделения пос.Саккулово Сосновского района Челябинской области</t>
  </si>
  <si>
    <t>Багина Н.В.</t>
  </si>
  <si>
    <t>Горючко Елена Владимировна 89193576770</t>
  </si>
  <si>
    <t>Устройство тротуара в мкр.Родной (ул.Радужная 350х2м+ул.Родная 142х2м, Пр. бульвар 250х1,5м) с.Кременкуль</t>
  </si>
  <si>
    <t>Панов Сергей Викторович 89049410788</t>
  </si>
  <si>
    <t>Реставрационные работы мемориального комплекса – Воинам, погибшим в годы Великой Отечественной войны 1941-1945 гг., расположенного по адресу: п.Есаульский, ул.Трактористов</t>
  </si>
  <si>
    <t>ПИГ Козлова Л.И. 89090753885</t>
  </si>
  <si>
    <t>1025 от 30.10.2023</t>
  </si>
  <si>
    <t>1026 от 30.10.2023</t>
  </si>
  <si>
    <t>7566 от 26.10.2023</t>
  </si>
  <si>
    <t>7697 от 31.10.2023</t>
  </si>
  <si>
    <t>997 от 19.10.2023</t>
  </si>
  <si>
    <t>7691 от 31.10.2023</t>
  </si>
  <si>
    <t>989 от 18.10.2023</t>
  </si>
  <si>
    <t>7678 от 30.10.2023</t>
  </si>
  <si>
    <t>7677 от 30.10.2023</t>
  </si>
  <si>
    <t>999 от 19.10.2023</t>
  </si>
  <si>
    <t>7657 от 19.10.2023</t>
  </si>
  <si>
    <t>7703 от 31.10.2023</t>
  </si>
  <si>
    <t>995 от 19.10.2023</t>
  </si>
  <si>
    <t>7565 от 26.10.20236</t>
  </si>
  <si>
    <t>992 от 19.10.2023</t>
  </si>
  <si>
    <t>7649 от 30.10.2023</t>
  </si>
  <si>
    <t>7503 от 24.10.2023</t>
  </si>
  <si>
    <t>7504 от 24.10.2023</t>
  </si>
  <si>
    <t>991 от 19.10.2023</t>
  </si>
  <si>
    <t>7559 от 26.10.2023</t>
  </si>
  <si>
    <t>990 от 19.10.2023</t>
  </si>
  <si>
    <t>7560 от 26.10.2023</t>
  </si>
  <si>
    <t>7265 от 16.10.2023</t>
  </si>
  <si>
    <t>994 от 19.10.2023</t>
  </si>
  <si>
    <t>7493 от 24.10.2023</t>
  </si>
  <si>
    <t>7492 от 24.10.2023</t>
  </si>
  <si>
    <t>7392 от 20.10.2023</t>
  </si>
  <si>
    <t xml:space="preserve">Выделенное финансирование </t>
  </si>
  <si>
    <t>Итого проектов на сумму по направлениям:</t>
  </si>
  <si>
    <t>Инициативный платеж</t>
  </si>
  <si>
    <t>сумма, руб.</t>
  </si>
  <si>
    <t>%</t>
  </si>
  <si>
    <t>Количество баллов по критериям конкурсного отбора</t>
  </si>
  <si>
    <t>приоритетность</t>
  </si>
  <si>
    <t>актуальность</t>
  </si>
  <si>
    <t>степень проработанности проекта</t>
  </si>
  <si>
    <t>объем инициативных платежей</t>
  </si>
  <si>
    <t>электронное голосование</t>
  </si>
  <si>
    <t>трудовое или имущественное участие</t>
  </si>
  <si>
    <t>итого</t>
  </si>
  <si>
    <t>Строительство детской, спортивной площадки в п.Трубный, на земельном участке 74:19:1404001:1159</t>
  </si>
  <si>
    <t>615 чел</t>
  </si>
  <si>
    <t>700 чел.</t>
  </si>
  <si>
    <t>1000 чел.</t>
  </si>
  <si>
    <t>6000 чел</t>
  </si>
  <si>
    <t>4000 чел.</t>
  </si>
  <si>
    <t>3500 чел.</t>
  </si>
  <si>
    <t>439 чел.</t>
  </si>
  <si>
    <t>1570 чел.</t>
  </si>
  <si>
    <t>470 чел.</t>
  </si>
  <si>
    <t>237 чел.</t>
  </si>
  <si>
    <t>260 чел.</t>
  </si>
  <si>
    <t>240 чел.</t>
  </si>
  <si>
    <t>Количество благополучателей</t>
  </si>
  <si>
    <t>учащиеся родители преподаватели</t>
  </si>
  <si>
    <t>5000 чел.</t>
  </si>
  <si>
    <t>300 чел.</t>
  </si>
  <si>
    <t>600 чел.</t>
  </si>
  <si>
    <t>513 чел.</t>
  </si>
  <si>
    <t>все жители с.Долгодеревенское</t>
  </si>
  <si>
    <t>1500 чел.</t>
  </si>
  <si>
    <t>123 чел.</t>
  </si>
  <si>
    <t>229 чел..</t>
  </si>
  <si>
    <t>2098 чел.</t>
  </si>
  <si>
    <t xml:space="preserve">2089 чел. </t>
  </si>
  <si>
    <t>1206 чел.</t>
  </si>
  <si>
    <t>2750 чел.</t>
  </si>
  <si>
    <t>460 чел.</t>
  </si>
  <si>
    <t>1663 чел.</t>
  </si>
  <si>
    <t>Организация безопасного подъезда, подхода к ДОУ д.Малиновка путем ремонта дорожного полотна с устройством асфальтового покрытия 320*6м, парковок, пешеходных переходов и тротуара 100*1,5м по ул.Советская до ул.Мира в д.Малиновке</t>
  </si>
  <si>
    <t>3000 чел.</t>
  </si>
  <si>
    <t>7698 от 31.10.2023</t>
  </si>
  <si>
    <t>Результат от реализации проекта</t>
  </si>
  <si>
    <t>В д.Киржакуль отсутствуют памятные места, посвященные воинам Отечества. Жители деревни подняли вопрос об установке памятника, ведь сохранение культурного наследия для будущих потомком очень важно.</t>
  </si>
  <si>
    <t>Благоустроенная территория, которая позволит почтить память погибших близких и знакомых людей</t>
  </si>
  <si>
    <t>Отсутствие тротуаров на улицах микрорайона. Жители вынуждены передвигаться по обочинам дорог, подвергая себя опасности</t>
  </si>
  <si>
    <t>Оборудованная пешеходная дорожка - тротуар протяженностью 542 п.м.                                                            Обеспечение безопасного и комфортного передвижения граждан</t>
  </si>
  <si>
    <t>Единственная детская площадка в д. Сагаусты находится в аварийном состоянии, спортивные площадки отсутствуют. В п.Сагаусты в настоящее время зарегистрировано 123 человека, из них до 18 лет -36 человек. Активно ведется строительство новых домов на земельных участках, выделенных для многодетных семей. Частично проблема была решенна администрацией Солнечного сельского поселения, установлены МАФы и спортивнпе оборудование на территории старой детской площадки, но ограниченные финансовые возможности администрации Солнечного сельского поселения не позволили довести объект до завершения, что повлекло за собой жалобы населения</t>
  </si>
  <si>
    <t>Оборудованная площадка для детей и занятий спортом, решение проблемы досуга молодежи, детей и взрослых</t>
  </si>
  <si>
    <t>Отсутствие специального места для занятий спортом  на территории детского сада № 15. Спортивная площадка - это компонент участка детского сада, предназначенный для проведения с детьми утренней гимнастики, физкультурных занятий, подвижных и спортивных игр, спортивных праздников и развлечений</t>
  </si>
  <si>
    <t>Спортивная площака с безопасным покрытием и гимнастическими снарядами и комплексами , где дети могут бегать, подтягиваться на турниках и брусьях, заеиматься на тренажерах</t>
  </si>
  <si>
    <t>Отсутствие в п.Красное поле места отдыха и занятий спортом, жителям негде провести свободное время и отдохнуть с детьми</t>
  </si>
  <si>
    <t xml:space="preserve">Обородованная спортивно-досуговая площадка станет местом для отдыха и занятий спортом краснопольцев и жителей соседних населенных пунктов, даст возможность школьникам сдать нормы ГТО </t>
  </si>
  <si>
    <t>Почтовое отделение расположено на углу двух оживленных улиц, поэтому прилегающая к почте территория являетя небезопасной для населения, необходимо отдельное парковочное место, зоныа для отдыха и ожидания для жителей пожилого возраста, котороые традиционно активно пользщуются услугами населения.</t>
  </si>
  <si>
    <t>Создание комфортных условий для жителей поселения при посещении почтового отделения</t>
  </si>
  <si>
    <t>Создание зон отдыха для жителей всех возрастов, улучшение экологичческой обстановки за счет озеленения территории, обеспечение безопасности пребывания на территоррии благодаря улучшению освещения, увеличение инвестиционной привлекательности территории</t>
  </si>
  <si>
    <t xml:space="preserve">Территория около МКД неблагоустроена, отсутствие в микрорайоне Славино  оборудованного по современным стандартам места отдыха жителей </t>
  </si>
  <si>
    <t>В связи с активной застройкой д.Малиновка и соседней д.Осиновка трвфик проезжающих машин достигает более 100 машин в час. Для обеспеченя безопасности дорожного движения необходимо произвести ремонт асяальтового покрытия дорожного полотна, а также обустроить пешеходные переходы, тротуары и парковки</t>
  </si>
  <si>
    <t>Благоустроенная дорога по ул.Советская с асфальтовым покрытием, парковочными зонами, тротуарами и пешеходными переходами,а также озеленение площадью 2270 кв.м.Будет обеспечена безопасность всех участников дорожного движения</t>
  </si>
  <si>
    <t>Установка современного комплекса сортивно-игровой площадки, повышение уровняоустройства территории</t>
  </si>
  <si>
    <t>Отсутствие специально оборудованной площадки для спорта и игр, где дети могли бы развиваться физически и играть после школы и детского сада</t>
  </si>
  <si>
    <t xml:space="preserve"> ДТП с детьми и молодежью на скейбордах, самокатах и ВМХ в Сосновском районе далеко не редкость. Согласно анализу аварийности и результатов работы ГИБДД Отдела МВД России по Сосновскому району тяжелые последствия имеют порядка  18,9% таких ДТП. Также имеются жалобы населения на велосипедистов, самокатеров и скейтбордистов: катаются на различных пандусах, ордюрах, тем саиым мешая местным жителям.</t>
  </si>
  <si>
    <t>1. Развитие скейтбординга на территории Долгодеревеского сельского поселения; 2. Массовое приобщение молодежи к здоровому образу жизни; 3. полезная орнанизация досуга молодежи; 4. Уменьшение риска травмтизма любителей скейтбординга и порчи сельского имущества; 5. Возрождение особого интереса молодежи и детей к данному виду досуга</t>
  </si>
  <si>
    <t>В д.Ужевка отсутствуют благоустроенные общественные места. Нет мест для прогулки с детьми и занятий спортом. Общественная территория имеет неприглядный вид (пустырь).</t>
  </si>
  <si>
    <t>На обществнной территории появится детская и спортивная площадки, будет место отдыха для жителей и гостей д.Ужевка, чистая ровная пешеходная дорожка, место проведения мероприятий для населения</t>
  </si>
  <si>
    <t>Развитие инфраструктуры сквера п.Солнечный, качественное проведение культурно-массовых мероприятий, праздников, организация досуга всех слоев населения</t>
  </si>
  <si>
    <t>1. Дом культуры п.Солнечный был восстановлен после пожара в 2014 году. Оформление сцены с тех пор не менялось. Необходимо обновить интерьер сцены, приобрести черный кабинет для оформления сцены.  2. В п.Солнечный в 2022 году реализован проект в рамках программы "Формирование комфортной городской среды", установлена уличная сцена. В настоящее время использование уличной сцены в п.Солнечный в полном объеме не предоставляется возможным из-за отсутствия техниченской возможности (отсутствие аппаратуры, которя может использоваться на улице).</t>
  </si>
  <si>
    <t>В п.Полянный имеется одна детская площадка, которая находится в аварийном состоянии.Спортивная площадка отсутствует. В п.Полянный. В населенном пункте проживает 57 детей до 18 лет, в том числе дети погибшего в СВО мобилизованного, мать которого обращалась в поселение с просьбой об обустройстве детской площадки.      Отсутствие места для игр и развлечений детей и занятиями спортом негативно отражается на жизни поселка</t>
  </si>
  <si>
    <t>Снятие негативного социального настоения в п.Полянный, организация досуга детей и молодеи, развитие спорта для всех слоев населения</t>
  </si>
  <si>
    <t>Здание ДШИ п.Есаульский построено в 1975 году. Капитальный ремонт не проводился. В помещениях из-за разрушения отмостки очень сыро, покрытие пола прогнило. Система отопления имеет много протечек, почти на каждой батарее установлены хомуты. Окна в здании деревянные, рамы прогнили.Установленные светильники не соостветствуют нормам. Часть кабинетов из-за отсутствия ремонта нет возможности использовать в учебном процессе</t>
  </si>
  <si>
    <t>Отремонтированное, обновленное и соответствующее нормам СанПин здание ДШИ, в котором в перпективе увеличится контингент обучающихся, откроются новые отделения. Образовательный процесс будет проходить в комфортных условиях, в теплой и светлой школе</t>
  </si>
  <si>
    <t>На данной территории располагаются существующие группы дошкольного и начального общего образования МОУ "Кременкульская СОШ" для прогулок воспитанников и учащихся, проведения занятий учеников по физической культуре. Большая часть МАФов и навесов находится в аварийном состоянии. Проектом предлагается обустройство прогулочных площадок, замена МАФов и теневых навесов, устройство пешеходных дорожек с асфальтовым покрытием, укрепление отмостки здания МОУ "Кременкульская СОШ" путем устройства бетонных фундаментных плит</t>
  </si>
  <si>
    <t>Проектом предлагается обустройство прогулочных площадок, замена МАФов и теневых навесов, устройство пешеходных дорожек с асфальтовым покрытием, укрепление отмостки здания МОУ "Кременкульская СОШ" путем устройства бетонных фундаментных плит</t>
  </si>
  <si>
    <t>Теневые навесы (6 штук) пришли в негодность: крыши и стены из поликарбоната пробиты, крыши протекают. Некоторые части навесов отсутствуют, Свою функцию навксы не выпполняют, стали опасны для детей</t>
  </si>
  <si>
    <t>Новые теневые навесы позволят обеспечить качественный учебный процесс и обеспечить безопасное пребывание детей в любую погоду на прогулке на свежем воздухе</t>
  </si>
  <si>
    <t>В с.Кайгородово за последнее время произошло более 5 пожаров в жилых домах, есть человеческие жертвы. Рикаждом инциденте возникают проблемы с заправкой пожарных машин водой из системы существующих пожарных гидрантов(скорость заправки, нехватка объема, значительное плечо доставки воды). Более 50% территории села не имеет стстмы водоснабжения. роезд к существующим пожарным гидрантам крайне затруднен из-за отсутствия дорог. Новая часть села не имеет источников водоснабжения для организации работ по пожаротушению, что создает угрозу целостности имущества и жизни жителей села</t>
  </si>
  <si>
    <t>Будут созданы условия для поддержания уровня противожаной защищенности населенного пункта, требуемого законодательством</t>
  </si>
  <si>
    <t>Существующая сеть водонабжения с.Кайгородово введена в эксплуатацию в 1986 году. В тнчении последних 10 лет ежегодно участок сети от ВК-8 до ВК-9 замерзает зимой, в рез-те населенный пункт лстается без воды на период до месяца, это препятствует работе пожарных гидрантов и выполнению функций источника противопожарного водоснабжения. Значительные повреждения имеют горловины, оголовки водопроводных колодцев, целостность их гидроизоляции, часть люко отсутствует.</t>
  </si>
  <si>
    <t>Повысться качетво водоснабжения и противопожарная защищенность населенного пункта</t>
  </si>
  <si>
    <t>Село Кайгородово в 2023 году отметило 260-летний юбилей. В селе не сохранились постройки предыдущих лет, но имеются воспоминания, личные вещи и документы старожилов. С целью сохранения истории села, воспитания подрастающего поколения и задуман этот проект</t>
  </si>
  <si>
    <t>Будет оборудовано помещение для создания историко-культурного краеведческого музея. Будут созданы условия для сбора, обработки, изучения, рассмотрения и показа сведений, документов, предметов, связанных с историей Кайгородово. Будут созданы условия для организации историко-краеведческого кружка для детей, для ведения поисковой работы</t>
  </si>
  <si>
    <t>В 2022 году в п.Солнечный реализован проект в рамках программы "Формирование комфортной городской среды", однако необходимо дальнейшее благоустройство общественной территории, "наполнение"  элементами, которые станут местом общения жителей села</t>
  </si>
  <si>
    <t>Обустройство сквера в п.Солнечный: 1. установка детской модульной вереочной лестницы, 2. установка парковых качелей, 3. оборудование для скейт-парка на спортивной площадке</t>
  </si>
  <si>
    <t>В помещениях хореографических классов пол зимой промерзает, над классом протекает крыша, во время таяния снега и дождей класс просто заливает, из-за чего потолок и стены приходят в негодность. В помещениях очень низкая температура. Классы активно используются для занятий, здесь занимаются 45 коллективов, кружков и любительских объединений. Ремонт необходимо проводить одновременно с ремонтом кровли, на это составлен также инициативный проект</t>
  </si>
  <si>
    <t xml:space="preserve">В РДК с.Долгодеревенское  протекает крыша над помещениями 83-90, во время таяния снега и дождей класс просто заливает, из-за чего потолок и стены приходят в негодность. В помещениях очень низкая температура. Классы активно используются для занятий, здесь занимаются 45 коллективов, кружков и любительских объединений. </t>
  </si>
  <si>
    <t>Отремонтированная кровля</t>
  </si>
  <si>
    <t xml:space="preserve">Капитальный ремонт ограждения не проводидся более 30 лет, в данный момент ограждение находится в ветхоаварийном состоянии. На территорию детского сада попадают бездомные собаки. В ночное время на территорию детского сада проникают подростки и устраивают погромы на прогулочных участках, оставляя за собой весь сопутствующий мусор </t>
  </si>
  <si>
    <t>Современное 3-D ограждение, безопасность воспитанников и имущества детского сада</t>
  </si>
  <si>
    <t xml:space="preserve">Во время дождей протекает кровля в здании школы. Вода просачивается до первого этажа, в т.ч. внутри стен, где находится электрическая проводка. Также вода попадает на пожарные извещатели, что приводит к ложному срабатыванию системы АПС. Для минимизации последствий протечек подставляются ведра в коридорах, кабинетах, актовом и спортивном зале, что создает угрозу подскальзывания и падения детей и сотрудников. </t>
  </si>
  <si>
    <t>Новая кровля, слздание безопасных и комфортных условий для детей, сотрудников, посетителей</t>
  </si>
  <si>
    <t>Здание сдано в эксплуатацию в 1988 году. В настоящее время асфальт на территории детского сада разрушен, имеютмя многочисленные выбоины, трещины, ямы, щебеночное основание разрушено. Состояние покрытия доставляет массу неудобств детям, родителям и сотрудникам. В непогоду территория д/с превращается местами в огромные лужи</t>
  </si>
  <si>
    <t>Восстановленное безопасное покрытие, по которому детям и взрослм удобно ходить, а малышам бегать и тграть</t>
  </si>
  <si>
    <t>Кровля над пищеблоком протекает и требует капитального ремонта, который не проводился с 1988 года. По всей поверхности кровельного котла мелкие трещины, следы протечки кровли в пищеблоке. В местах сопряжения потолка и наружной стены желтые разводы, по всей поверхности потолка и стен следы протечки кровли. Из-за протеков пахнет сыростью, на стенах пищеблока имеется грибок. Имеется опасность замыкания проводки</t>
  </si>
  <si>
    <t>Восстановленная кровля, безопасность детей и персонала</t>
  </si>
  <si>
    <t>Детский сад построен в 1977 году.За 45 лет асфальтовое покрытие территории д/с ни разу не меняли, было установлено несколько заплаток. Появилось большое количество ям, сломались поребрики, частично отсутствует бордюр. Отсутствует асфальтовое покрытие на проезжей части для подвоза продуктов к пищевому блоку. Из-за неровностей дети не могут кататься на велосипедах, самокатах. Дети постоянно спотыкаются о выбоины в сфальте.</t>
  </si>
  <si>
    <t>Новое асфальтовое покрытие в соответствии с действующими нормами</t>
  </si>
  <si>
    <t>Детский сад построен в 1977 году. Со временем металлическое ограждение пришло в негодность, со стороны парковки большое количество вмятин от машин, ржавые и гнилые прутья, много прутьев выпали. Участились случаи проникновения собак на территорию. Калитка не закрывается. Есть опасность, что дети могут случайно выбежать с территории.</t>
  </si>
  <si>
    <t>Установка нового ограждения в соответствии с действующими нормами.</t>
  </si>
  <si>
    <t>В единственном в п.Полетаево детском саду отсутствует какая-либо спортивная площадка. Место для площадки есть, но оно ничем не огорожено, не имеет никакого покрытия. Попытки занятий командными видами спорта сводятся к поиску улетающего мяча.</t>
  </si>
  <si>
    <t>Повышение имиджевой привлекательности поселка, развитие физиских, интеллектуальных, нравственных, эстетических и личностных качеств детей</t>
  </si>
  <si>
    <t>Населению п.Трубный критически не хватает зон общественного пространства, доступных детских площадок, спортивных площадок с современным травмо-безопасным покрытием.</t>
  </si>
  <si>
    <t>Появится обустроенная общественная территория для родителей с детьми и подростков</t>
  </si>
  <si>
    <t>В 2017 году по ул.Подгорная проводиди подземный газопровод, копаи траншею под трубу. Каждый год данную дорогу сельская администрация подсыпает и грейдирует, но в дождливую погоду он становится непроходимой и непроезжей. Машина скорой помощи порой не может проехать до места вызова, врач добирается пешком</t>
  </si>
  <si>
    <t xml:space="preserve">Устройство дороги с щебеночным основнием и аяфальто-бетонным покрытием </t>
  </si>
  <si>
    <t>Проблема, на решение которой направлен проект</t>
  </si>
  <si>
    <t>кол-во гол.</t>
  </si>
  <si>
    <t>балл за э/г</t>
  </si>
  <si>
    <t>9000 чел.</t>
  </si>
  <si>
    <t xml:space="preserve">Реставрация памятника необходима в силу возраста, памятник был открыт в 1985г. По сегодняшний день реставрационных работ не проводилось. Скульптурная композиция, выполненная из железобетона, требует ремонта и укрепления в связи с отслаиванием и растрескиванием бетона, что может привести к разрушению конструкции в целом. 
Мемориальные плитки с фамилиями погибших и ранее проживавших на территории поселения раскололись в местах крепления, у некоторых плиток откололись углы, на которых и держаться плитки. Также необходимо увековечить имена участников Великой Отечественной Войны, проживавших в поселении и умерших уже в мирное время.  
Все мероприятия имеют важное значение для  Военно-патриотического воспитания молодежи и будущего поколения.
</t>
  </si>
  <si>
    <t>Отреставрированный памятник</t>
  </si>
  <si>
    <t>Дорога на ул.Пятой в п.Терема грунтовая. В результате проезда по дороге автомобилей образуется пыль, местные жители подвергают свое здоровье опасности от воздействия пыли. В связи с этим ограничена возможность проветривать помещение, а также в летний период осадок пыли появляется на овощных культурах на частных участках</t>
  </si>
  <si>
    <t>Благоустроенная дорога по ул.Пятая с асфальтовым покрытием</t>
  </si>
  <si>
    <t>По проекту застройки микр.Залесье п .Западный данный участок дороги должен работать как объезд вокруг многоквартирных домов. В настоящий момент в связи с его отсутствием с 2013 года жители и другие проезжающие участники дорожного движения вынуждены пользоваться внутриквартальным сквозным проездом. В связи с этим, жители, находящиеся в пешеходной зоне, подвернаются опасности. В зимний период в связи с тем, что ширина проезжей части составляет менее 5 метров, машины с трудом могут разъехаться. Имиеются трудности  с очисткой снега</t>
  </si>
  <si>
    <t>Восстановленное асфальтовое покрытие проезжей части</t>
  </si>
  <si>
    <t>Отремонтированные теплые помещения для занятий хореографией</t>
  </si>
  <si>
    <t>6878 от 02.10.2023</t>
  </si>
  <si>
    <t>6881 от 02.10.2023</t>
  </si>
  <si>
    <t>6879 от 02.10.2023</t>
  </si>
  <si>
    <t>6880 от 02.10.2023</t>
  </si>
  <si>
    <t>6976 от 04.10.2023</t>
  </si>
  <si>
    <t>1216 от 10.10.2023</t>
  </si>
  <si>
    <t>7120 от 11.10.2023</t>
  </si>
  <si>
    <t>7157 от 12.10.2023</t>
  </si>
  <si>
    <t>7158 т 12.10.2023</t>
  </si>
  <si>
    <t>7169 от 12.10.2023</t>
  </si>
  <si>
    <t>7023 от 06.10.2023</t>
  </si>
  <si>
    <t>7262 от 16.10.2023</t>
  </si>
  <si>
    <t>7351 от 19.10.2023</t>
  </si>
  <si>
    <t>7192 от 13.10.2023</t>
  </si>
  <si>
    <t>7009 от  5.10.2023</t>
  </si>
  <si>
    <t>Детская площадка в д.Киржакуль устроена по программа ИБ в 2023г.  Настоящим проектом предполагается дополнительно устройство безопасного резинового покрытия и установка 2-х уличных тренажеров</t>
  </si>
  <si>
    <t>ст-ть им уч и труд уч</t>
  </si>
  <si>
    <t>Приложение 1</t>
  </si>
  <si>
    <t xml:space="preserve">к протоколу заседаниякомиссии по проведению конкурсного отбора  </t>
  </si>
  <si>
    <t xml:space="preserve">инициативных проектов, выдвигаемых в Сосновском муниципальном районе </t>
  </si>
  <si>
    <t>Челябинской области для получения финансовой поддержки</t>
  </si>
  <si>
    <t>за счет межбюджетных трансфертов из областного бюджета в 2024 году</t>
  </si>
  <si>
    <t>Н.Г.Титова</t>
  </si>
  <si>
    <t xml:space="preserve">Секретарь комиссии по проведению конкурсного отбора инициативных проектов, выдвигаемых в Сосновском муниципальном районе Челябинской области для получения финансовой поддержки за счет межбюджетных трансфертов из областного бюджета в 2024 году
</t>
  </si>
  <si>
    <t>Таблица 1</t>
  </si>
  <si>
    <t>Информация об инициативных проектах, выдвигаемых в Сосновском муниципальном районе Челябинской области для получения финансовой поддержки за счет межбюджетных трансфертов                                                                                                         из областного бюджета в 2024 году , и их оценка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</si>
</sst>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#,##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4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49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4" fontId="49" fillId="33" borderId="0" xfId="0" applyNumberFormat="1" applyFont="1" applyFill="1" applyAlignment="1">
      <alignment horizontal="center" vertical="center" wrapText="1"/>
    </xf>
    <xf numFmtId="4" fontId="49" fillId="33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7" fillId="0" borderId="0" xfId="0" applyFont="1" applyAlignment="1">
      <alignment vertical="center"/>
    </xf>
    <xf numFmtId="4" fontId="47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vertical="center"/>
    </xf>
    <xf numFmtId="0" fontId="47" fillId="33" borderId="0" xfId="0" applyFont="1" applyFill="1" applyAlignment="1">
      <alignment vertical="center"/>
    </xf>
    <xf numFmtId="4" fontId="49" fillId="0" borderId="0" xfId="0" applyNumberFormat="1" applyFont="1" applyAlignment="1">
      <alignment horizontal="center"/>
    </xf>
    <xf numFmtId="4" fontId="48" fillId="0" borderId="0" xfId="0" applyNumberFormat="1" applyFont="1" applyAlignment="1">
      <alignment/>
    </xf>
    <xf numFmtId="0" fontId="49" fillId="33" borderId="0" xfId="0" applyFont="1" applyFill="1" applyAlignment="1">
      <alignment horizontal="left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14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2" fontId="47" fillId="33" borderId="10" xfId="0" applyNumberFormat="1" applyFont="1" applyFill="1" applyBorder="1" applyAlignment="1">
      <alignment horizontal="center" vertical="center"/>
    </xf>
    <xf numFmtId="2" fontId="4" fillId="34" borderId="13" xfId="0" applyNumberFormat="1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vertical="center" wrapText="1"/>
    </xf>
    <xf numFmtId="166" fontId="47" fillId="33" borderId="10" xfId="0" applyNumberFormat="1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vertical="center" wrapText="1"/>
    </xf>
    <xf numFmtId="1" fontId="49" fillId="33" borderId="10" xfId="0" applyNumberFormat="1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33" borderId="0" xfId="0" applyFont="1" applyFill="1" applyAlignment="1">
      <alignment wrapText="1"/>
    </xf>
    <xf numFmtId="0" fontId="48" fillId="33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/>
    </xf>
    <xf numFmtId="0" fontId="53" fillId="0" borderId="15" xfId="0" applyFont="1" applyBorder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PageLayoutView="0" workbookViewId="0" topLeftCell="A37">
      <selection activeCell="W66" sqref="W66"/>
    </sheetView>
  </sheetViews>
  <sheetFormatPr defaultColWidth="9.140625" defaultRowHeight="15"/>
  <cols>
    <col min="1" max="1" width="2.8515625" style="0" customWidth="1"/>
    <col min="2" max="2" width="28.421875" style="0" customWidth="1"/>
    <col min="3" max="3" width="20.421875" style="0" hidden="1" customWidth="1"/>
    <col min="4" max="4" width="12.00390625" style="0" customWidth="1"/>
    <col min="5" max="5" width="17.140625" style="0" hidden="1" customWidth="1"/>
    <col min="6" max="6" width="15.57421875" style="0" hidden="1" customWidth="1"/>
    <col min="7" max="7" width="10.140625" style="0" hidden="1" customWidth="1"/>
    <col min="8" max="8" width="0.71875" style="0" hidden="1" customWidth="1"/>
    <col min="9" max="9" width="10.00390625" style="0" customWidth="1"/>
    <col min="10" max="11" width="8.57421875" style="0" customWidth="1"/>
    <col min="12" max="12" width="4.8515625" style="0" customWidth="1"/>
    <col min="13" max="13" width="4.28125" style="0" customWidth="1"/>
    <col min="14" max="14" width="4.57421875" style="0" customWidth="1"/>
    <col min="15" max="16" width="4.140625" style="0" customWidth="1"/>
    <col min="17" max="17" width="8.8515625" style="0" customWidth="1"/>
    <col min="18" max="19" width="4.8515625" style="0" customWidth="1"/>
    <col min="20" max="21" width="4.7109375" style="0" customWidth="1"/>
    <col min="22" max="22" width="4.57421875" style="0" customWidth="1"/>
    <col min="23" max="23" width="75.8515625" style="0" customWidth="1"/>
    <col min="24" max="24" width="44.28125" style="0" customWidth="1"/>
    <col min="25" max="31" width="9.140625" style="0" hidden="1" customWidth="1"/>
    <col min="32" max="33" width="0" style="0" hidden="1" customWidth="1"/>
  </cols>
  <sheetData>
    <row r="1" spans="23:24" ht="15">
      <c r="W1" s="66"/>
      <c r="X1" s="67" t="s">
        <v>256</v>
      </c>
    </row>
    <row r="2" spans="23:24" ht="15">
      <c r="W2" s="69" t="s">
        <v>257</v>
      </c>
      <c r="X2" s="69"/>
    </row>
    <row r="3" spans="23:24" ht="15.75">
      <c r="W3" s="70" t="s">
        <v>258</v>
      </c>
      <c r="X3" s="70"/>
    </row>
    <row r="4" spans="23:24" ht="15.75">
      <c r="W4" s="70" t="s">
        <v>259</v>
      </c>
      <c r="X4" s="70"/>
    </row>
    <row r="5" spans="23:24" ht="15.75">
      <c r="W5" s="70" t="s">
        <v>260</v>
      </c>
      <c r="X5" s="70"/>
    </row>
    <row r="6" spans="23:24" ht="15.75">
      <c r="W6" s="65"/>
      <c r="X6" s="65"/>
    </row>
    <row r="7" spans="23:24" ht="15.75">
      <c r="W7" s="70" t="s">
        <v>263</v>
      </c>
      <c r="X7" s="70"/>
    </row>
    <row r="8" spans="1:24" ht="42" customHeight="1">
      <c r="A8" s="79" t="s">
        <v>264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1"/>
      <c r="X8" s="81"/>
    </row>
    <row r="9" spans="1:22" ht="15.75" hidden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4" ht="15.75" customHeight="1" hidden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X10" s="64" t="s">
        <v>66</v>
      </c>
    </row>
    <row r="11" spans="1:24" ht="29.25" customHeight="1">
      <c r="A11" s="75" t="s">
        <v>0</v>
      </c>
      <c r="B11" s="75" t="s">
        <v>1</v>
      </c>
      <c r="C11" s="4" t="s">
        <v>2</v>
      </c>
      <c r="D11" s="75" t="s">
        <v>3</v>
      </c>
      <c r="E11" s="4" t="s">
        <v>58</v>
      </c>
      <c r="F11" s="60" t="s">
        <v>6</v>
      </c>
      <c r="G11" s="5" t="s">
        <v>4</v>
      </c>
      <c r="H11" s="60" t="s">
        <v>5</v>
      </c>
      <c r="I11" s="77" t="s">
        <v>147</v>
      </c>
      <c r="J11" s="77" t="s">
        <v>30</v>
      </c>
      <c r="K11" s="74" t="s">
        <v>123</v>
      </c>
      <c r="L11" s="74"/>
      <c r="M11" s="84" t="s">
        <v>126</v>
      </c>
      <c r="N11" s="85"/>
      <c r="O11" s="85"/>
      <c r="P11" s="85"/>
      <c r="Q11" s="85"/>
      <c r="R11" s="85"/>
      <c r="S11" s="85"/>
      <c r="T11" s="85"/>
      <c r="U11" s="85"/>
      <c r="V11" s="86"/>
      <c r="W11" s="75" t="s">
        <v>228</v>
      </c>
      <c r="X11" s="75" t="s">
        <v>166</v>
      </c>
    </row>
    <row r="12" spans="1:24" ht="132">
      <c r="A12" s="76"/>
      <c r="B12" s="76"/>
      <c r="C12" s="4"/>
      <c r="D12" s="76"/>
      <c r="E12" s="4"/>
      <c r="F12" s="60"/>
      <c r="G12" s="5"/>
      <c r="H12" s="60"/>
      <c r="I12" s="78"/>
      <c r="J12" s="78"/>
      <c r="K12" s="60" t="s">
        <v>124</v>
      </c>
      <c r="L12" s="6" t="s">
        <v>125</v>
      </c>
      <c r="M12" s="7" t="s">
        <v>127</v>
      </c>
      <c r="N12" s="7" t="s">
        <v>128</v>
      </c>
      <c r="O12" s="7" t="s">
        <v>129</v>
      </c>
      <c r="P12" s="7" t="s">
        <v>130</v>
      </c>
      <c r="Q12" s="7" t="s">
        <v>255</v>
      </c>
      <c r="R12" s="7" t="s">
        <v>132</v>
      </c>
      <c r="S12" s="7" t="s">
        <v>229</v>
      </c>
      <c r="T12" s="8" t="s">
        <v>131</v>
      </c>
      <c r="U12" s="8" t="s">
        <v>230</v>
      </c>
      <c r="V12" s="7" t="s">
        <v>133</v>
      </c>
      <c r="W12" s="76"/>
      <c r="X12" s="76"/>
    </row>
    <row r="13" spans="1:24" ht="15">
      <c r="A13" s="56">
        <v>1</v>
      </c>
      <c r="B13" s="9">
        <v>2</v>
      </c>
      <c r="C13" s="4"/>
      <c r="D13" s="56">
        <v>3</v>
      </c>
      <c r="E13" s="4"/>
      <c r="F13" s="60"/>
      <c r="G13" s="5"/>
      <c r="H13" s="60"/>
      <c r="I13" s="59"/>
      <c r="J13" s="59">
        <v>4</v>
      </c>
      <c r="K13" s="60">
        <v>5</v>
      </c>
      <c r="L13" s="10">
        <v>6</v>
      </c>
      <c r="M13" s="4">
        <v>7</v>
      </c>
      <c r="N13" s="4">
        <v>8</v>
      </c>
      <c r="O13" s="4">
        <v>9</v>
      </c>
      <c r="P13" s="4">
        <v>10</v>
      </c>
      <c r="Q13" s="4"/>
      <c r="R13" s="4">
        <v>11</v>
      </c>
      <c r="S13" s="4"/>
      <c r="T13" s="4">
        <v>12</v>
      </c>
      <c r="U13" s="4"/>
      <c r="V13" s="60">
        <v>13</v>
      </c>
      <c r="W13" s="55"/>
      <c r="X13" s="55"/>
    </row>
    <row r="14" spans="1:24" ht="48">
      <c r="A14" s="56">
        <v>1</v>
      </c>
      <c r="B14" s="48" t="s">
        <v>11</v>
      </c>
      <c r="C14" s="35">
        <v>45166</v>
      </c>
      <c r="D14" s="36">
        <v>3888245</v>
      </c>
      <c r="E14" s="58" t="s">
        <v>52</v>
      </c>
      <c r="F14" s="37"/>
      <c r="G14" s="38"/>
      <c r="H14" s="58"/>
      <c r="I14" s="58" t="s">
        <v>158</v>
      </c>
      <c r="J14" s="35" t="s">
        <v>239</v>
      </c>
      <c r="K14" s="39">
        <v>312000</v>
      </c>
      <c r="L14" s="40">
        <f>K14/D14*100</f>
        <v>8.024185718749719</v>
      </c>
      <c r="M14" s="39">
        <v>5</v>
      </c>
      <c r="N14" s="39">
        <v>3</v>
      </c>
      <c r="O14" s="39">
        <v>3</v>
      </c>
      <c r="P14" s="39">
        <v>6</v>
      </c>
      <c r="Q14" s="39">
        <v>0</v>
      </c>
      <c r="R14" s="39">
        <v>0</v>
      </c>
      <c r="S14" s="39">
        <v>136</v>
      </c>
      <c r="T14" s="33">
        <f>S14/883.72</f>
        <v>0.1538948988367356</v>
      </c>
      <c r="U14" s="44">
        <v>1</v>
      </c>
      <c r="V14" s="51">
        <f>M14+N14+O14+P14+R14+U14</f>
        <v>18</v>
      </c>
      <c r="W14" s="45" t="s">
        <v>205</v>
      </c>
      <c r="X14" s="8" t="s">
        <v>206</v>
      </c>
    </row>
    <row r="15" spans="1:24" ht="96">
      <c r="A15" s="56">
        <v>2</v>
      </c>
      <c r="B15" s="45" t="s">
        <v>10</v>
      </c>
      <c r="C15" s="27">
        <v>45166</v>
      </c>
      <c r="D15" s="28">
        <v>1140800</v>
      </c>
      <c r="E15" s="57" t="s">
        <v>51</v>
      </c>
      <c r="F15" s="34"/>
      <c r="G15" s="57"/>
      <c r="H15" s="57"/>
      <c r="I15" s="57" t="s">
        <v>157</v>
      </c>
      <c r="J15" s="27" t="s">
        <v>241</v>
      </c>
      <c r="K15" s="31">
        <v>46000</v>
      </c>
      <c r="L15" s="32">
        <f>K15/D15*100</f>
        <v>4.032258064516129</v>
      </c>
      <c r="M15" s="31">
        <v>5</v>
      </c>
      <c r="N15" s="39">
        <v>1</v>
      </c>
      <c r="O15" s="31">
        <v>3</v>
      </c>
      <c r="P15" s="31">
        <v>4</v>
      </c>
      <c r="Q15" s="39">
        <v>0</v>
      </c>
      <c r="R15" s="31">
        <v>0</v>
      </c>
      <c r="S15" s="31">
        <v>139</v>
      </c>
      <c r="T15" s="33">
        <f>S15/883.72</f>
        <v>0.15728963925225184</v>
      </c>
      <c r="U15" s="44">
        <v>1</v>
      </c>
      <c r="V15" s="51">
        <f>M15+N15+O15+P15+R15+U15</f>
        <v>14</v>
      </c>
      <c r="W15" s="45" t="s">
        <v>190</v>
      </c>
      <c r="X15" s="8" t="s">
        <v>189</v>
      </c>
    </row>
    <row r="16" spans="1:24" ht="72">
      <c r="A16" s="56">
        <v>3</v>
      </c>
      <c r="B16" s="45" t="s">
        <v>12</v>
      </c>
      <c r="C16" s="27">
        <v>45166</v>
      </c>
      <c r="D16" s="28">
        <v>2959009</v>
      </c>
      <c r="E16" s="57" t="s">
        <v>50</v>
      </c>
      <c r="F16" s="41"/>
      <c r="G16" s="42"/>
      <c r="H16" s="43"/>
      <c r="I16" s="43" t="s">
        <v>156</v>
      </c>
      <c r="J16" s="27" t="s">
        <v>242</v>
      </c>
      <c r="K16" s="31">
        <v>237000</v>
      </c>
      <c r="L16" s="32">
        <f>K16/D16*100</f>
        <v>8.00943829505081</v>
      </c>
      <c r="M16" s="31">
        <v>5</v>
      </c>
      <c r="N16" s="31">
        <v>3</v>
      </c>
      <c r="O16" s="31">
        <v>3</v>
      </c>
      <c r="P16" s="31">
        <v>6</v>
      </c>
      <c r="Q16" s="39">
        <v>0</v>
      </c>
      <c r="R16" s="31">
        <v>0</v>
      </c>
      <c r="S16" s="31">
        <v>130</v>
      </c>
      <c r="T16" s="33">
        <f>S16/883.72</f>
        <v>0.14710541800570315</v>
      </c>
      <c r="U16" s="44">
        <v>1</v>
      </c>
      <c r="V16" s="51">
        <f>M16+N16+O16+P16+R16+U16</f>
        <v>18</v>
      </c>
      <c r="W16" s="45" t="s">
        <v>191</v>
      </c>
      <c r="X16" s="8" t="s">
        <v>192</v>
      </c>
    </row>
    <row r="17" spans="1:32" ht="108">
      <c r="A17" s="4">
        <v>4</v>
      </c>
      <c r="B17" s="45" t="s">
        <v>9</v>
      </c>
      <c r="C17" s="27">
        <v>45166</v>
      </c>
      <c r="D17" s="28">
        <v>986916.56</v>
      </c>
      <c r="E17" s="57" t="s">
        <v>49</v>
      </c>
      <c r="F17" s="29" t="s">
        <v>20</v>
      </c>
      <c r="G17" s="57"/>
      <c r="H17" s="57"/>
      <c r="I17" s="57" t="s">
        <v>155</v>
      </c>
      <c r="J17" s="27" t="s">
        <v>240</v>
      </c>
      <c r="K17" s="52">
        <v>40000</v>
      </c>
      <c r="L17" s="32">
        <f aca="true" t="shared" si="0" ref="L17:L49">K17/D17*100</f>
        <v>4.053027542672908</v>
      </c>
      <c r="M17" s="31">
        <v>5</v>
      </c>
      <c r="N17" s="31">
        <v>3</v>
      </c>
      <c r="O17" s="31">
        <v>3</v>
      </c>
      <c r="P17" s="31">
        <v>4</v>
      </c>
      <c r="Q17" s="39">
        <v>0</v>
      </c>
      <c r="R17" s="31">
        <v>0</v>
      </c>
      <c r="S17" s="31">
        <v>115</v>
      </c>
      <c r="T17" s="33">
        <f aca="true" t="shared" si="1" ref="T17:T49">S17/883.72</f>
        <v>0.13013171592812203</v>
      </c>
      <c r="U17" s="54">
        <v>1</v>
      </c>
      <c r="V17" s="51">
        <f>M17+N17+O17+P17+R17+U17</f>
        <v>16</v>
      </c>
      <c r="W17" s="45" t="s">
        <v>171</v>
      </c>
      <c r="X17" s="8" t="s">
        <v>172</v>
      </c>
      <c r="AF17" s="3"/>
    </row>
    <row r="18" spans="1:32" ht="72">
      <c r="A18" s="5">
        <v>5</v>
      </c>
      <c r="B18" s="45" t="s">
        <v>29</v>
      </c>
      <c r="C18" s="27">
        <v>45203</v>
      </c>
      <c r="D18" s="28">
        <v>2699986.78</v>
      </c>
      <c r="E18" s="57" t="s">
        <v>80</v>
      </c>
      <c r="F18" s="57" t="s">
        <v>59</v>
      </c>
      <c r="G18" s="42"/>
      <c r="H18" s="57"/>
      <c r="I18" s="57" t="s">
        <v>136</v>
      </c>
      <c r="J18" s="27" t="s">
        <v>243</v>
      </c>
      <c r="K18" s="52">
        <v>54000</v>
      </c>
      <c r="L18" s="32">
        <f t="shared" si="0"/>
        <v>2.0000097926405407</v>
      </c>
      <c r="M18" s="31">
        <v>5</v>
      </c>
      <c r="N18" s="31">
        <v>3</v>
      </c>
      <c r="O18" s="31">
        <v>3</v>
      </c>
      <c r="P18" s="31">
        <v>3</v>
      </c>
      <c r="Q18" s="39">
        <v>0</v>
      </c>
      <c r="R18" s="31">
        <v>0</v>
      </c>
      <c r="S18" s="31">
        <v>153</v>
      </c>
      <c r="T18" s="33">
        <f t="shared" si="1"/>
        <v>0.17313176119132756</v>
      </c>
      <c r="U18" s="44">
        <v>1</v>
      </c>
      <c r="V18" s="51">
        <f aca="true" t="shared" si="2" ref="V18:V49">M18+N18+O18+P18+R18+U18</f>
        <v>15</v>
      </c>
      <c r="W18" s="45" t="s">
        <v>212</v>
      </c>
      <c r="X18" s="8" t="s">
        <v>213</v>
      </c>
      <c r="AF18" s="3"/>
    </row>
    <row r="19" spans="1:24" ht="60">
      <c r="A19" s="5">
        <v>6</v>
      </c>
      <c r="B19" s="45" t="s">
        <v>15</v>
      </c>
      <c r="C19" s="27">
        <v>45191</v>
      </c>
      <c r="D19" s="28">
        <v>4000000</v>
      </c>
      <c r="E19" s="57" t="s">
        <v>16</v>
      </c>
      <c r="F19" s="57" t="s">
        <v>19</v>
      </c>
      <c r="G19" s="42"/>
      <c r="H19" s="57"/>
      <c r="I19" s="57" t="s">
        <v>231</v>
      </c>
      <c r="J19" s="57" t="s">
        <v>253</v>
      </c>
      <c r="K19" s="52">
        <v>40000</v>
      </c>
      <c r="L19" s="32">
        <f t="shared" si="0"/>
        <v>1</v>
      </c>
      <c r="M19" s="31">
        <v>5</v>
      </c>
      <c r="N19" s="31">
        <v>3</v>
      </c>
      <c r="O19" s="31">
        <v>3</v>
      </c>
      <c r="P19" s="31">
        <v>0</v>
      </c>
      <c r="Q19" s="39">
        <v>0</v>
      </c>
      <c r="R19" s="31">
        <v>0</v>
      </c>
      <c r="S19" s="31">
        <v>445</v>
      </c>
      <c r="T19" s="33">
        <f t="shared" si="1"/>
        <v>0.5035531616349069</v>
      </c>
      <c r="U19" s="44">
        <v>2</v>
      </c>
      <c r="V19" s="51">
        <f t="shared" si="2"/>
        <v>13</v>
      </c>
      <c r="W19" s="45" t="s">
        <v>222</v>
      </c>
      <c r="X19" s="8" t="s">
        <v>223</v>
      </c>
    </row>
    <row r="20" spans="1:32" ht="48">
      <c r="A20" s="5">
        <v>7</v>
      </c>
      <c r="B20" s="45" t="s">
        <v>39</v>
      </c>
      <c r="C20" s="27">
        <v>45205</v>
      </c>
      <c r="D20" s="28">
        <v>1780215.76</v>
      </c>
      <c r="E20" s="57" t="s">
        <v>41</v>
      </c>
      <c r="F20" s="57" t="s">
        <v>40</v>
      </c>
      <c r="G20" s="42"/>
      <c r="H20" s="57"/>
      <c r="I20" s="57" t="s">
        <v>135</v>
      </c>
      <c r="J20" s="27" t="s">
        <v>249</v>
      </c>
      <c r="K20" s="52">
        <v>36000</v>
      </c>
      <c r="L20" s="32">
        <f t="shared" si="0"/>
        <v>2.0222267889595584</v>
      </c>
      <c r="M20" s="31">
        <v>5</v>
      </c>
      <c r="N20" s="31">
        <v>3</v>
      </c>
      <c r="O20" s="31">
        <v>3</v>
      </c>
      <c r="P20" s="31">
        <v>3</v>
      </c>
      <c r="Q20" s="39">
        <v>0</v>
      </c>
      <c r="R20" s="31">
        <v>0</v>
      </c>
      <c r="S20" s="31">
        <v>259</v>
      </c>
      <c r="T20" s="33">
        <v>0.24</v>
      </c>
      <c r="U20" s="44">
        <v>1</v>
      </c>
      <c r="V20" s="51">
        <f t="shared" si="2"/>
        <v>15</v>
      </c>
      <c r="W20" s="45" t="s">
        <v>197</v>
      </c>
      <c r="X20" s="8" t="s">
        <v>198</v>
      </c>
      <c r="AF20" s="3"/>
    </row>
    <row r="21" spans="1:32" ht="60">
      <c r="A21" s="5">
        <v>8</v>
      </c>
      <c r="B21" s="45" t="s">
        <v>25</v>
      </c>
      <c r="C21" s="27">
        <v>45201</v>
      </c>
      <c r="D21" s="28">
        <v>3160502.58</v>
      </c>
      <c r="E21" s="57" t="s">
        <v>81</v>
      </c>
      <c r="F21" s="45" t="s">
        <v>23</v>
      </c>
      <c r="G21" s="42"/>
      <c r="H21" s="57"/>
      <c r="I21" s="57" t="s">
        <v>151</v>
      </c>
      <c r="J21" s="27" t="s">
        <v>244</v>
      </c>
      <c r="K21" s="52">
        <v>63210</v>
      </c>
      <c r="L21" s="32">
        <f t="shared" si="0"/>
        <v>1.9999983673482717</v>
      </c>
      <c r="M21" s="31">
        <v>5</v>
      </c>
      <c r="N21" s="31">
        <v>3</v>
      </c>
      <c r="O21" s="31">
        <v>3</v>
      </c>
      <c r="P21" s="31">
        <v>3</v>
      </c>
      <c r="Q21" s="39">
        <v>0</v>
      </c>
      <c r="R21" s="31">
        <v>0</v>
      </c>
      <c r="S21" s="31">
        <v>156</v>
      </c>
      <c r="T21" s="33">
        <f t="shared" si="1"/>
        <v>0.1765265016068438</v>
      </c>
      <c r="U21" s="44">
        <v>1</v>
      </c>
      <c r="V21" s="51">
        <f t="shared" si="2"/>
        <v>15</v>
      </c>
      <c r="W21" s="45" t="s">
        <v>187</v>
      </c>
      <c r="X21" s="8" t="s">
        <v>188</v>
      </c>
      <c r="AF21" s="3"/>
    </row>
    <row r="22" spans="1:32" ht="132">
      <c r="A22" s="5">
        <v>9</v>
      </c>
      <c r="B22" s="45" t="s">
        <v>8</v>
      </c>
      <c r="C22" s="27">
        <v>45167</v>
      </c>
      <c r="D22" s="28">
        <v>12157029</v>
      </c>
      <c r="E22" s="57" t="s">
        <v>48</v>
      </c>
      <c r="F22" s="57" t="s">
        <v>21</v>
      </c>
      <c r="G22" s="57"/>
      <c r="H22" s="57"/>
      <c r="I22" s="57" t="s">
        <v>149</v>
      </c>
      <c r="J22" s="27" t="s">
        <v>245</v>
      </c>
      <c r="K22" s="52">
        <v>267454</v>
      </c>
      <c r="L22" s="32">
        <f t="shared" si="0"/>
        <v>2.1999947520072545</v>
      </c>
      <c r="M22" s="31">
        <v>5</v>
      </c>
      <c r="N22" s="31">
        <v>3</v>
      </c>
      <c r="O22" s="31">
        <v>3</v>
      </c>
      <c r="P22" s="31">
        <v>3</v>
      </c>
      <c r="Q22" s="39">
        <v>0</v>
      </c>
      <c r="R22" s="31">
        <v>0</v>
      </c>
      <c r="S22" s="31">
        <v>617</v>
      </c>
      <c r="T22" s="33">
        <f t="shared" si="1"/>
        <v>0.6981849454578373</v>
      </c>
      <c r="U22" s="44">
        <v>2</v>
      </c>
      <c r="V22" s="51">
        <f t="shared" si="2"/>
        <v>16</v>
      </c>
      <c r="W22" s="45" t="s">
        <v>175</v>
      </c>
      <c r="X22" s="8" t="s">
        <v>176</v>
      </c>
      <c r="AF22" s="3"/>
    </row>
    <row r="23" spans="1:32" ht="96">
      <c r="A23" s="5">
        <v>10</v>
      </c>
      <c r="B23" s="48" t="s">
        <v>56</v>
      </c>
      <c r="C23" s="35">
        <v>45183</v>
      </c>
      <c r="D23" s="36">
        <v>2237335.2</v>
      </c>
      <c r="E23" s="58" t="s">
        <v>44</v>
      </c>
      <c r="F23" s="83" t="s">
        <v>57</v>
      </c>
      <c r="G23" s="38"/>
      <c r="H23" s="58"/>
      <c r="I23" s="58" t="s">
        <v>141</v>
      </c>
      <c r="J23" s="35" t="s">
        <v>246</v>
      </c>
      <c r="K23" s="53">
        <v>5000</v>
      </c>
      <c r="L23" s="40">
        <f t="shared" si="0"/>
        <v>0.22348014727520488</v>
      </c>
      <c r="M23" s="39">
        <v>4</v>
      </c>
      <c r="N23" s="39">
        <v>3</v>
      </c>
      <c r="O23" s="39">
        <v>3</v>
      </c>
      <c r="P23" s="39">
        <v>0</v>
      </c>
      <c r="Q23" s="39">
        <v>0</v>
      </c>
      <c r="R23" s="39">
        <v>0</v>
      </c>
      <c r="S23" s="39">
        <v>125</v>
      </c>
      <c r="T23" s="33">
        <f t="shared" si="1"/>
        <v>0.14144751731317612</v>
      </c>
      <c r="U23" s="44">
        <v>1</v>
      </c>
      <c r="V23" s="51">
        <f t="shared" si="2"/>
        <v>11</v>
      </c>
      <c r="W23" s="45" t="s">
        <v>199</v>
      </c>
      <c r="X23" s="8" t="s">
        <v>200</v>
      </c>
      <c r="AF23" s="3"/>
    </row>
    <row r="24" spans="1:32" ht="84">
      <c r="A24" s="5">
        <v>11</v>
      </c>
      <c r="B24" s="48" t="s">
        <v>13</v>
      </c>
      <c r="C24" s="35">
        <v>45183</v>
      </c>
      <c r="D24" s="36">
        <v>2809711.2</v>
      </c>
      <c r="E24" s="58" t="s">
        <v>45</v>
      </c>
      <c r="F24" s="83"/>
      <c r="G24" s="38"/>
      <c r="H24" s="58"/>
      <c r="I24" s="58" t="s">
        <v>141</v>
      </c>
      <c r="J24" s="35" t="s">
        <v>247</v>
      </c>
      <c r="K24" s="53">
        <v>5000</v>
      </c>
      <c r="L24" s="40">
        <f t="shared" si="0"/>
        <v>0.17795423244922823</v>
      </c>
      <c r="M24" s="39">
        <v>4</v>
      </c>
      <c r="N24" s="39">
        <v>3</v>
      </c>
      <c r="O24" s="39">
        <v>3</v>
      </c>
      <c r="P24" s="39">
        <v>0</v>
      </c>
      <c r="Q24" s="39">
        <v>0</v>
      </c>
      <c r="R24" s="39">
        <v>0</v>
      </c>
      <c r="S24" s="39">
        <v>111</v>
      </c>
      <c r="T24" s="33">
        <f t="shared" si="1"/>
        <v>0.1256053953741004</v>
      </c>
      <c r="U24" s="44">
        <v>1</v>
      </c>
      <c r="V24" s="51">
        <f t="shared" si="2"/>
        <v>11</v>
      </c>
      <c r="W24" s="45" t="s">
        <v>201</v>
      </c>
      <c r="X24" s="8" t="s">
        <v>202</v>
      </c>
      <c r="AF24" s="3"/>
    </row>
    <row r="25" spans="1:32" ht="96">
      <c r="A25" s="5">
        <v>12</v>
      </c>
      <c r="B25" s="46" t="s">
        <v>31</v>
      </c>
      <c r="C25" s="27">
        <v>45204</v>
      </c>
      <c r="D25" s="28">
        <v>13520000</v>
      </c>
      <c r="E25" s="57" t="s">
        <v>82</v>
      </c>
      <c r="F25" s="57" t="s">
        <v>38</v>
      </c>
      <c r="G25" s="42"/>
      <c r="H25" s="57"/>
      <c r="I25" s="57" t="s">
        <v>162</v>
      </c>
      <c r="J25" s="27" t="s">
        <v>248</v>
      </c>
      <c r="K25" s="52">
        <v>270400</v>
      </c>
      <c r="L25" s="32">
        <f t="shared" si="0"/>
        <v>2</v>
      </c>
      <c r="M25" s="31">
        <v>5</v>
      </c>
      <c r="N25" s="31">
        <v>3</v>
      </c>
      <c r="O25" s="31">
        <v>3</v>
      </c>
      <c r="P25" s="31">
        <v>3</v>
      </c>
      <c r="Q25" s="39">
        <v>0</v>
      </c>
      <c r="R25" s="31">
        <v>0</v>
      </c>
      <c r="S25" s="31">
        <v>206</v>
      </c>
      <c r="T25" s="33">
        <f t="shared" si="1"/>
        <v>0.23310550853211423</v>
      </c>
      <c r="U25" s="44">
        <v>1</v>
      </c>
      <c r="V25" s="51">
        <f t="shared" si="2"/>
        <v>15</v>
      </c>
      <c r="W25" s="45" t="s">
        <v>185</v>
      </c>
      <c r="X25" s="8" t="s">
        <v>186</v>
      </c>
      <c r="AF25" s="3"/>
    </row>
    <row r="26" spans="1:24" ht="60">
      <c r="A26" s="5">
        <v>13</v>
      </c>
      <c r="B26" s="45" t="s">
        <v>27</v>
      </c>
      <c r="C26" s="27">
        <v>45202</v>
      </c>
      <c r="D26" s="28">
        <v>1962904.25</v>
      </c>
      <c r="E26" s="82" t="s">
        <v>60</v>
      </c>
      <c r="F26" s="57"/>
      <c r="G26" s="42"/>
      <c r="H26" s="57"/>
      <c r="I26" s="57" t="s">
        <v>142</v>
      </c>
      <c r="J26" s="27" t="s">
        <v>252</v>
      </c>
      <c r="K26" s="52">
        <v>0</v>
      </c>
      <c r="L26" s="32">
        <f t="shared" si="0"/>
        <v>0</v>
      </c>
      <c r="M26" s="31">
        <v>5</v>
      </c>
      <c r="N26" s="31">
        <v>3</v>
      </c>
      <c r="O26" s="31">
        <v>3</v>
      </c>
      <c r="P26" s="31">
        <v>0</v>
      </c>
      <c r="Q26" s="39">
        <v>0</v>
      </c>
      <c r="R26" s="31">
        <v>0</v>
      </c>
      <c r="S26" s="31">
        <v>133</v>
      </c>
      <c r="T26" s="33">
        <f t="shared" si="1"/>
        <v>0.1505001584212194</v>
      </c>
      <c r="U26" s="44">
        <v>1</v>
      </c>
      <c r="V26" s="51">
        <f t="shared" si="2"/>
        <v>12</v>
      </c>
      <c r="W26" s="45" t="s">
        <v>214</v>
      </c>
      <c r="X26" s="8" t="s">
        <v>215</v>
      </c>
    </row>
    <row r="27" spans="1:24" ht="72">
      <c r="A27" s="5">
        <v>14</v>
      </c>
      <c r="B27" s="45" t="s">
        <v>28</v>
      </c>
      <c r="C27" s="27">
        <v>45202</v>
      </c>
      <c r="D27" s="28">
        <v>667813.47</v>
      </c>
      <c r="E27" s="82"/>
      <c r="F27" s="57"/>
      <c r="G27" s="42"/>
      <c r="H27" s="57"/>
      <c r="I27" s="57" t="s">
        <v>142</v>
      </c>
      <c r="J27" s="27" t="s">
        <v>252</v>
      </c>
      <c r="K27" s="52">
        <v>0</v>
      </c>
      <c r="L27" s="32">
        <f t="shared" si="0"/>
        <v>0</v>
      </c>
      <c r="M27" s="31">
        <v>5</v>
      </c>
      <c r="N27" s="31">
        <v>5</v>
      </c>
      <c r="O27" s="31">
        <v>3</v>
      </c>
      <c r="P27" s="31">
        <v>0</v>
      </c>
      <c r="Q27" s="39">
        <v>0</v>
      </c>
      <c r="R27" s="31">
        <v>0</v>
      </c>
      <c r="S27" s="31">
        <v>168</v>
      </c>
      <c r="T27" s="33">
        <f t="shared" si="1"/>
        <v>0.1901054632689087</v>
      </c>
      <c r="U27" s="44">
        <v>1</v>
      </c>
      <c r="V27" s="51">
        <f t="shared" si="2"/>
        <v>14</v>
      </c>
      <c r="W27" s="45" t="s">
        <v>216</v>
      </c>
      <c r="X27" s="8" t="s">
        <v>217</v>
      </c>
    </row>
    <row r="28" spans="1:24" ht="60">
      <c r="A28" s="5">
        <v>15</v>
      </c>
      <c r="B28" s="45" t="s">
        <v>53</v>
      </c>
      <c r="C28" s="27">
        <v>45208</v>
      </c>
      <c r="D28" s="28">
        <v>1826010</v>
      </c>
      <c r="E28" s="57" t="s">
        <v>83</v>
      </c>
      <c r="F28" s="57" t="s">
        <v>34</v>
      </c>
      <c r="G28" s="42"/>
      <c r="H28" s="57"/>
      <c r="I28" s="57" t="s">
        <v>161</v>
      </c>
      <c r="J28" s="27" t="s">
        <v>250</v>
      </c>
      <c r="K28" s="52">
        <v>36520</v>
      </c>
      <c r="L28" s="32">
        <f>K28/D28*100</f>
        <v>1.9999890471574637</v>
      </c>
      <c r="M28" s="31">
        <v>5</v>
      </c>
      <c r="N28" s="31">
        <v>3</v>
      </c>
      <c r="O28" s="31">
        <v>3</v>
      </c>
      <c r="P28" s="31">
        <v>3</v>
      </c>
      <c r="Q28" s="39">
        <v>0</v>
      </c>
      <c r="R28" s="31">
        <v>0</v>
      </c>
      <c r="S28" s="31">
        <v>176</v>
      </c>
      <c r="T28" s="33">
        <f>S28/883.72</f>
        <v>0.19915810437695197</v>
      </c>
      <c r="U28" s="44">
        <v>1</v>
      </c>
      <c r="V28" s="51">
        <f>M28+N28+O28+P28+R28+U28</f>
        <v>15</v>
      </c>
      <c r="W28" s="45" t="s">
        <v>210</v>
      </c>
      <c r="X28" s="8" t="s">
        <v>211</v>
      </c>
    </row>
    <row r="29" spans="1:31" ht="36">
      <c r="A29" s="5">
        <v>16</v>
      </c>
      <c r="B29" s="45" t="s">
        <v>54</v>
      </c>
      <c r="C29" s="27">
        <v>45210</v>
      </c>
      <c r="D29" s="28">
        <v>1279991.88</v>
      </c>
      <c r="E29" s="47" t="s">
        <v>117</v>
      </c>
      <c r="F29" s="57" t="s">
        <v>38</v>
      </c>
      <c r="G29" s="42"/>
      <c r="H29" s="57"/>
      <c r="I29" s="57" t="s">
        <v>144</v>
      </c>
      <c r="J29" s="57" t="s">
        <v>116</v>
      </c>
      <c r="K29" s="52">
        <v>0</v>
      </c>
      <c r="L29" s="32">
        <f t="shared" si="0"/>
        <v>0</v>
      </c>
      <c r="M29" s="31">
        <v>5</v>
      </c>
      <c r="N29" s="31">
        <v>3</v>
      </c>
      <c r="O29" s="31">
        <v>3</v>
      </c>
      <c r="P29" s="31">
        <v>0</v>
      </c>
      <c r="Q29" s="39">
        <v>0</v>
      </c>
      <c r="R29" s="31">
        <v>0</v>
      </c>
      <c r="S29" s="31">
        <v>129</v>
      </c>
      <c r="T29" s="33">
        <f t="shared" si="1"/>
        <v>0.14597383786719775</v>
      </c>
      <c r="U29" s="44">
        <v>1</v>
      </c>
      <c r="V29" s="51">
        <f t="shared" si="2"/>
        <v>12</v>
      </c>
      <c r="W29" s="45" t="s">
        <v>184</v>
      </c>
      <c r="X29" s="8" t="s">
        <v>183</v>
      </c>
      <c r="Y29" s="1"/>
      <c r="Z29" s="1"/>
      <c r="AA29" s="1"/>
      <c r="AB29" s="1"/>
      <c r="AC29" s="1"/>
      <c r="AD29" s="1"/>
      <c r="AE29" s="1"/>
    </row>
    <row r="30" spans="1:32" ht="72">
      <c r="A30" s="5">
        <v>17</v>
      </c>
      <c r="B30" s="45" t="s">
        <v>32</v>
      </c>
      <c r="C30" s="27">
        <v>45208</v>
      </c>
      <c r="D30" s="28">
        <v>2422448.15</v>
      </c>
      <c r="E30" s="27" t="s">
        <v>77</v>
      </c>
      <c r="F30" s="57" t="s">
        <v>33</v>
      </c>
      <c r="G30" s="42"/>
      <c r="H30" s="57"/>
      <c r="I30" s="57" t="s">
        <v>153</v>
      </c>
      <c r="J30" s="57" t="s">
        <v>104</v>
      </c>
      <c r="K30" s="52">
        <v>48449</v>
      </c>
      <c r="L30" s="32">
        <f t="shared" si="0"/>
        <v>2.0000015273804723</v>
      </c>
      <c r="M30" s="31">
        <v>5</v>
      </c>
      <c r="N30" s="31">
        <v>3</v>
      </c>
      <c r="O30" s="31">
        <v>3</v>
      </c>
      <c r="P30" s="31">
        <v>3</v>
      </c>
      <c r="Q30" s="39">
        <v>0</v>
      </c>
      <c r="R30" s="31">
        <v>0</v>
      </c>
      <c r="S30" s="31">
        <v>197</v>
      </c>
      <c r="T30" s="33">
        <f t="shared" si="1"/>
        <v>0.22292128728556557</v>
      </c>
      <c r="U30" s="44">
        <v>1</v>
      </c>
      <c r="V30" s="51">
        <f t="shared" si="2"/>
        <v>15</v>
      </c>
      <c r="W30" s="45" t="s">
        <v>207</v>
      </c>
      <c r="X30" s="8" t="s">
        <v>238</v>
      </c>
      <c r="Y30" s="1"/>
      <c r="Z30" s="1"/>
      <c r="AA30" s="1"/>
      <c r="AB30" s="1"/>
      <c r="AC30" s="1"/>
      <c r="AD30" s="1"/>
      <c r="AE30" s="1"/>
      <c r="AF30" s="3"/>
    </row>
    <row r="31" spans="1:32" ht="96">
      <c r="A31" s="5">
        <v>18</v>
      </c>
      <c r="B31" s="45" t="s">
        <v>71</v>
      </c>
      <c r="C31" s="27">
        <v>45213</v>
      </c>
      <c r="D31" s="28">
        <v>472046.4</v>
      </c>
      <c r="E31" s="47" t="s">
        <v>84</v>
      </c>
      <c r="F31" s="57" t="s">
        <v>57</v>
      </c>
      <c r="G31" s="42"/>
      <c r="H31" s="57"/>
      <c r="I31" s="57" t="s">
        <v>141</v>
      </c>
      <c r="J31" s="27" t="s">
        <v>251</v>
      </c>
      <c r="K31" s="52">
        <v>20000</v>
      </c>
      <c r="L31" s="32">
        <f t="shared" si="0"/>
        <v>4.236871629568618</v>
      </c>
      <c r="M31" s="31">
        <v>5</v>
      </c>
      <c r="N31" s="31">
        <v>3</v>
      </c>
      <c r="O31" s="31">
        <v>3</v>
      </c>
      <c r="P31" s="31">
        <v>4</v>
      </c>
      <c r="Q31" s="39">
        <v>0</v>
      </c>
      <c r="R31" s="31">
        <v>0</v>
      </c>
      <c r="S31" s="31">
        <v>92</v>
      </c>
      <c r="T31" s="33">
        <f t="shared" si="1"/>
        <v>0.10410537274249762</v>
      </c>
      <c r="U31" s="44">
        <v>1</v>
      </c>
      <c r="V31" s="51">
        <f t="shared" si="2"/>
        <v>16</v>
      </c>
      <c r="W31" s="45" t="s">
        <v>203</v>
      </c>
      <c r="X31" s="8" t="s">
        <v>204</v>
      </c>
      <c r="Y31" s="1"/>
      <c r="Z31" s="1"/>
      <c r="AA31" s="1"/>
      <c r="AB31" s="1"/>
      <c r="AC31" s="1"/>
      <c r="AD31" s="1"/>
      <c r="AE31" s="1"/>
      <c r="AF31" s="3"/>
    </row>
    <row r="32" spans="1:32" ht="108">
      <c r="A32" s="5">
        <v>19</v>
      </c>
      <c r="B32" s="45" t="s">
        <v>17</v>
      </c>
      <c r="C32" s="27">
        <v>45190</v>
      </c>
      <c r="D32" s="28">
        <v>7267387.61</v>
      </c>
      <c r="E32" s="57" t="s">
        <v>46</v>
      </c>
      <c r="F32" s="57" t="s">
        <v>18</v>
      </c>
      <c r="G32" s="42"/>
      <c r="H32" s="57"/>
      <c r="I32" s="57" t="s">
        <v>148</v>
      </c>
      <c r="J32" s="57" t="s">
        <v>120</v>
      </c>
      <c r="K32" s="52">
        <v>160000</v>
      </c>
      <c r="L32" s="32">
        <f t="shared" si="0"/>
        <v>2.2016164347672658</v>
      </c>
      <c r="M32" s="31">
        <v>5</v>
      </c>
      <c r="N32" s="39">
        <v>5</v>
      </c>
      <c r="O32" s="31">
        <v>3</v>
      </c>
      <c r="P32" s="31">
        <v>3</v>
      </c>
      <c r="Q32" s="39">
        <v>0</v>
      </c>
      <c r="R32" s="31">
        <v>0</v>
      </c>
      <c r="S32" s="31">
        <v>596</v>
      </c>
      <c r="T32" s="33">
        <f t="shared" si="1"/>
        <v>0.6744217625492237</v>
      </c>
      <c r="U32" s="44">
        <v>2</v>
      </c>
      <c r="V32" s="51">
        <f t="shared" si="2"/>
        <v>18</v>
      </c>
      <c r="W32" s="45" t="s">
        <v>193</v>
      </c>
      <c r="X32" s="8" t="s">
        <v>194</v>
      </c>
      <c r="Y32" s="1"/>
      <c r="Z32" s="1"/>
      <c r="AA32" s="1"/>
      <c r="AB32" s="1"/>
      <c r="AC32" s="1"/>
      <c r="AD32" s="1"/>
      <c r="AE32" s="1"/>
      <c r="AF32" s="3"/>
    </row>
    <row r="33" spans="1:32" ht="48">
      <c r="A33" s="5">
        <v>20</v>
      </c>
      <c r="B33" s="45" t="s">
        <v>14</v>
      </c>
      <c r="C33" s="27">
        <v>45188</v>
      </c>
      <c r="D33" s="28">
        <v>2376805.87</v>
      </c>
      <c r="E33" s="57" t="s">
        <v>47</v>
      </c>
      <c r="F33" s="57" t="s">
        <v>22</v>
      </c>
      <c r="G33" s="42"/>
      <c r="H33" s="57"/>
      <c r="I33" s="57" t="s">
        <v>143</v>
      </c>
      <c r="J33" s="57" t="s">
        <v>119</v>
      </c>
      <c r="K33" s="52">
        <v>47536.12</v>
      </c>
      <c r="L33" s="32">
        <f t="shared" si="0"/>
        <v>2.0000001093905073</v>
      </c>
      <c r="M33" s="31">
        <v>5</v>
      </c>
      <c r="N33" s="31">
        <v>3</v>
      </c>
      <c r="O33" s="31">
        <v>3</v>
      </c>
      <c r="P33" s="31">
        <v>3</v>
      </c>
      <c r="Q33" s="39">
        <v>0</v>
      </c>
      <c r="R33" s="31">
        <v>0</v>
      </c>
      <c r="S33" s="31">
        <v>136</v>
      </c>
      <c r="T33" s="33">
        <f t="shared" si="1"/>
        <v>0.1538948988367356</v>
      </c>
      <c r="U33" s="44">
        <v>1</v>
      </c>
      <c r="V33" s="51">
        <f t="shared" si="2"/>
        <v>15</v>
      </c>
      <c r="W33" s="45" t="s">
        <v>167</v>
      </c>
      <c r="X33" s="8" t="s">
        <v>168</v>
      </c>
      <c r="AF33" s="3"/>
    </row>
    <row r="34" spans="1:32" ht="36">
      <c r="A34" s="5">
        <v>21</v>
      </c>
      <c r="B34" s="45" t="s">
        <v>24</v>
      </c>
      <c r="C34" s="27">
        <v>45201</v>
      </c>
      <c r="D34" s="28">
        <v>2603010.86</v>
      </c>
      <c r="E34" s="57" t="s">
        <v>78</v>
      </c>
      <c r="F34" s="57"/>
      <c r="G34" s="42"/>
      <c r="H34" s="57"/>
      <c r="I34" s="57" t="s">
        <v>143</v>
      </c>
      <c r="J34" s="57" t="s">
        <v>118</v>
      </c>
      <c r="K34" s="52">
        <v>52060.22</v>
      </c>
      <c r="L34" s="32">
        <f t="shared" si="0"/>
        <v>2.000000107567742</v>
      </c>
      <c r="M34" s="31">
        <v>5</v>
      </c>
      <c r="N34" s="31">
        <v>3</v>
      </c>
      <c r="O34" s="31">
        <v>3</v>
      </c>
      <c r="P34" s="31">
        <v>3</v>
      </c>
      <c r="Q34" s="39">
        <v>0</v>
      </c>
      <c r="R34" s="31">
        <v>0</v>
      </c>
      <c r="S34" s="31">
        <v>129</v>
      </c>
      <c r="T34" s="33">
        <f t="shared" si="1"/>
        <v>0.14597383786719775</v>
      </c>
      <c r="U34" s="44">
        <v>1</v>
      </c>
      <c r="V34" s="51">
        <f t="shared" si="2"/>
        <v>15</v>
      </c>
      <c r="W34" s="45" t="s">
        <v>254</v>
      </c>
      <c r="X34" s="61"/>
      <c r="AF34" s="3"/>
    </row>
    <row r="35" spans="1:24" ht="72">
      <c r="A35" s="5">
        <v>22</v>
      </c>
      <c r="B35" s="45" t="s">
        <v>36</v>
      </c>
      <c r="C35" s="27">
        <v>45202</v>
      </c>
      <c r="D35" s="28">
        <v>3024694.72</v>
      </c>
      <c r="E35" s="57" t="s">
        <v>43</v>
      </c>
      <c r="F35" s="57"/>
      <c r="G35" s="42"/>
      <c r="H35" s="57"/>
      <c r="I35" s="57" t="s">
        <v>150</v>
      </c>
      <c r="J35" s="27" t="s">
        <v>110</v>
      </c>
      <c r="K35" s="52">
        <v>60000</v>
      </c>
      <c r="L35" s="32">
        <f t="shared" si="0"/>
        <v>1.9836712645169028</v>
      </c>
      <c r="M35" s="31">
        <v>5</v>
      </c>
      <c r="N35" s="31">
        <v>3</v>
      </c>
      <c r="O35" s="31">
        <v>3</v>
      </c>
      <c r="P35" s="31">
        <v>0</v>
      </c>
      <c r="Q35" s="39">
        <v>0</v>
      </c>
      <c r="R35" s="31">
        <v>0</v>
      </c>
      <c r="S35" s="31">
        <v>145</v>
      </c>
      <c r="T35" s="33">
        <f t="shared" si="1"/>
        <v>0.1640791200832843</v>
      </c>
      <c r="U35" s="44">
        <v>1</v>
      </c>
      <c r="V35" s="51">
        <f t="shared" si="2"/>
        <v>12</v>
      </c>
      <c r="W35" s="45" t="s">
        <v>218</v>
      </c>
      <c r="X35" s="8" t="s">
        <v>219</v>
      </c>
    </row>
    <row r="36" spans="1:24" ht="60">
      <c r="A36" s="5">
        <v>23</v>
      </c>
      <c r="B36" s="45" t="s">
        <v>35</v>
      </c>
      <c r="C36" s="27">
        <v>45202</v>
      </c>
      <c r="D36" s="28">
        <v>2657571.92</v>
      </c>
      <c r="E36" s="57" t="s">
        <v>42</v>
      </c>
      <c r="F36" s="57"/>
      <c r="G36" s="42"/>
      <c r="H36" s="57"/>
      <c r="I36" s="57" t="s">
        <v>150</v>
      </c>
      <c r="J36" s="27" t="s">
        <v>111</v>
      </c>
      <c r="K36" s="52">
        <v>40000</v>
      </c>
      <c r="L36" s="32">
        <f t="shared" si="0"/>
        <v>1.50513330228143</v>
      </c>
      <c r="M36" s="31">
        <v>5</v>
      </c>
      <c r="N36" s="31">
        <v>3</v>
      </c>
      <c r="O36" s="31">
        <v>3</v>
      </c>
      <c r="P36" s="31">
        <v>0</v>
      </c>
      <c r="Q36" s="39">
        <v>0</v>
      </c>
      <c r="R36" s="31">
        <v>0</v>
      </c>
      <c r="S36" s="31">
        <v>151</v>
      </c>
      <c r="T36" s="33">
        <f t="shared" si="1"/>
        <v>0.17086860091431674</v>
      </c>
      <c r="U36" s="44">
        <v>1</v>
      </c>
      <c r="V36" s="51">
        <f t="shared" si="2"/>
        <v>12</v>
      </c>
      <c r="W36" s="45" t="s">
        <v>220</v>
      </c>
      <c r="X36" s="8" t="s">
        <v>221</v>
      </c>
    </row>
    <row r="37" spans="1:24" ht="60">
      <c r="A37" s="5">
        <v>24</v>
      </c>
      <c r="B37" s="48" t="s">
        <v>61</v>
      </c>
      <c r="C37" s="35">
        <v>45211</v>
      </c>
      <c r="D37" s="36">
        <v>17100850</v>
      </c>
      <c r="E37" s="49" t="s">
        <v>112</v>
      </c>
      <c r="F37" s="83" t="s">
        <v>63</v>
      </c>
      <c r="G37" s="38"/>
      <c r="H37" s="58"/>
      <c r="I37" s="58" t="s">
        <v>145</v>
      </c>
      <c r="J37" s="58" t="s">
        <v>113</v>
      </c>
      <c r="K37" s="53">
        <v>180000</v>
      </c>
      <c r="L37" s="40">
        <f t="shared" si="0"/>
        <v>1.0525792577561934</v>
      </c>
      <c r="M37" s="39">
        <v>5</v>
      </c>
      <c r="N37" s="39">
        <v>1</v>
      </c>
      <c r="O37" s="39">
        <v>3</v>
      </c>
      <c r="P37" s="39">
        <v>0</v>
      </c>
      <c r="Q37" s="39">
        <v>0</v>
      </c>
      <c r="R37" s="39">
        <v>0</v>
      </c>
      <c r="S37" s="39">
        <v>318</v>
      </c>
      <c r="T37" s="33">
        <f t="shared" si="1"/>
        <v>0.35984248404472</v>
      </c>
      <c r="U37" s="44">
        <v>1</v>
      </c>
      <c r="V37" s="51">
        <f t="shared" si="2"/>
        <v>10</v>
      </c>
      <c r="W37" s="45" t="s">
        <v>226</v>
      </c>
      <c r="X37" s="8" t="s">
        <v>227</v>
      </c>
    </row>
    <row r="38" spans="1:24" ht="60">
      <c r="A38" s="5">
        <v>25</v>
      </c>
      <c r="B38" s="48" t="s">
        <v>62</v>
      </c>
      <c r="C38" s="35">
        <v>45211</v>
      </c>
      <c r="D38" s="36">
        <v>12448340</v>
      </c>
      <c r="E38" s="49" t="s">
        <v>114</v>
      </c>
      <c r="F38" s="83"/>
      <c r="G38" s="38"/>
      <c r="H38" s="58"/>
      <c r="I38" s="58" t="s">
        <v>146</v>
      </c>
      <c r="J38" s="58" t="s">
        <v>115</v>
      </c>
      <c r="K38" s="53">
        <v>125000</v>
      </c>
      <c r="L38" s="40">
        <f t="shared" si="0"/>
        <v>1.0041499509171503</v>
      </c>
      <c r="M38" s="39">
        <v>5</v>
      </c>
      <c r="N38" s="39">
        <v>1</v>
      </c>
      <c r="O38" s="39">
        <v>3</v>
      </c>
      <c r="P38" s="39">
        <v>0</v>
      </c>
      <c r="Q38" s="39">
        <v>0</v>
      </c>
      <c r="R38" s="39">
        <v>0</v>
      </c>
      <c r="S38" s="39">
        <v>315</v>
      </c>
      <c r="T38" s="33">
        <f t="shared" si="1"/>
        <v>0.3564477436292038</v>
      </c>
      <c r="U38" s="44">
        <v>1</v>
      </c>
      <c r="V38" s="51">
        <f t="shared" si="2"/>
        <v>10</v>
      </c>
      <c r="W38" s="45" t="s">
        <v>226</v>
      </c>
      <c r="X38" s="8" t="s">
        <v>227</v>
      </c>
    </row>
    <row r="39" spans="1:24" ht="48">
      <c r="A39" s="5">
        <v>26</v>
      </c>
      <c r="B39" s="45" t="s">
        <v>87</v>
      </c>
      <c r="C39" s="30">
        <v>45225</v>
      </c>
      <c r="D39" s="28">
        <v>1439779.63</v>
      </c>
      <c r="E39" s="57" t="s">
        <v>94</v>
      </c>
      <c r="F39" s="45" t="s">
        <v>89</v>
      </c>
      <c r="G39" s="42"/>
      <c r="H39" s="57"/>
      <c r="I39" s="57" t="s">
        <v>154</v>
      </c>
      <c r="J39" s="57" t="s">
        <v>107</v>
      </c>
      <c r="K39" s="52">
        <v>16000</v>
      </c>
      <c r="L39" s="32">
        <f t="shared" si="0"/>
        <v>1.111281175717148</v>
      </c>
      <c r="M39" s="31">
        <v>5</v>
      </c>
      <c r="N39" s="31">
        <v>3</v>
      </c>
      <c r="O39" s="31">
        <v>3</v>
      </c>
      <c r="P39" s="31">
        <v>0</v>
      </c>
      <c r="Q39" s="39">
        <v>0</v>
      </c>
      <c r="R39" s="31">
        <v>0</v>
      </c>
      <c r="S39" s="31">
        <v>101</v>
      </c>
      <c r="T39" s="33">
        <f t="shared" si="1"/>
        <v>0.1142895939890463</v>
      </c>
      <c r="U39" s="44">
        <v>1</v>
      </c>
      <c r="V39" s="51">
        <f t="shared" si="2"/>
        <v>12</v>
      </c>
      <c r="W39" s="45" t="s">
        <v>177</v>
      </c>
      <c r="X39" s="8" t="s">
        <v>178</v>
      </c>
    </row>
    <row r="40" spans="1:24" ht="48">
      <c r="A40" s="5">
        <v>27</v>
      </c>
      <c r="B40" s="45" t="s">
        <v>86</v>
      </c>
      <c r="C40" s="30">
        <v>45225</v>
      </c>
      <c r="D40" s="28">
        <v>2850030.43</v>
      </c>
      <c r="E40" s="57" t="s">
        <v>95</v>
      </c>
      <c r="F40" s="45" t="s">
        <v>88</v>
      </c>
      <c r="G40" s="42"/>
      <c r="H40" s="57"/>
      <c r="I40" s="57" t="s">
        <v>152</v>
      </c>
      <c r="J40" s="57" t="s">
        <v>96</v>
      </c>
      <c r="K40" s="52">
        <v>28500</v>
      </c>
      <c r="L40" s="32">
        <f t="shared" si="0"/>
        <v>0.9999893229210186</v>
      </c>
      <c r="M40" s="31">
        <v>5</v>
      </c>
      <c r="N40" s="31">
        <v>3</v>
      </c>
      <c r="O40" s="31">
        <v>3</v>
      </c>
      <c r="P40" s="31">
        <v>0</v>
      </c>
      <c r="Q40" s="39">
        <v>0</v>
      </c>
      <c r="R40" s="31">
        <v>0</v>
      </c>
      <c r="S40" s="31">
        <v>171</v>
      </c>
      <c r="T40" s="33">
        <f t="shared" si="1"/>
        <v>0.19350020368442492</v>
      </c>
      <c r="U40" s="44">
        <v>1</v>
      </c>
      <c r="V40" s="51">
        <f t="shared" si="2"/>
        <v>12</v>
      </c>
      <c r="W40" s="45" t="s">
        <v>173</v>
      </c>
      <c r="X40" s="8" t="s">
        <v>174</v>
      </c>
    </row>
    <row r="41" spans="1:32" ht="48">
      <c r="A41" s="5">
        <v>28</v>
      </c>
      <c r="B41" s="50" t="s">
        <v>90</v>
      </c>
      <c r="C41" s="35">
        <v>45211</v>
      </c>
      <c r="D41" s="36">
        <v>5386595.22</v>
      </c>
      <c r="E41" s="49" t="s">
        <v>108</v>
      </c>
      <c r="F41" s="58" t="s">
        <v>91</v>
      </c>
      <c r="G41" s="38"/>
      <c r="H41" s="58"/>
      <c r="I41" s="58" t="s">
        <v>137</v>
      </c>
      <c r="J41" s="58" t="s">
        <v>109</v>
      </c>
      <c r="K41" s="53">
        <v>538659.52</v>
      </c>
      <c r="L41" s="40">
        <f t="shared" si="0"/>
        <v>9.999999962870795</v>
      </c>
      <c r="M41" s="39">
        <v>5</v>
      </c>
      <c r="N41" s="39">
        <v>1</v>
      </c>
      <c r="O41" s="39">
        <v>3</v>
      </c>
      <c r="P41" s="39">
        <v>7</v>
      </c>
      <c r="Q41" s="39">
        <v>0</v>
      </c>
      <c r="R41" s="39">
        <v>0</v>
      </c>
      <c r="S41" s="39">
        <v>527</v>
      </c>
      <c r="T41" s="33">
        <f t="shared" si="1"/>
        <v>0.5963427329923505</v>
      </c>
      <c r="U41" s="44">
        <v>2</v>
      </c>
      <c r="V41" s="51">
        <f t="shared" si="2"/>
        <v>18</v>
      </c>
      <c r="W41" s="45" t="s">
        <v>169</v>
      </c>
      <c r="X41" s="8" t="s">
        <v>170</v>
      </c>
      <c r="AF41" s="3"/>
    </row>
    <row r="42" spans="1:32" ht="60">
      <c r="A42" s="5">
        <v>29</v>
      </c>
      <c r="B42" s="48" t="s">
        <v>75</v>
      </c>
      <c r="C42" s="35">
        <v>45216</v>
      </c>
      <c r="D42" s="36">
        <v>13605718.82</v>
      </c>
      <c r="E42" s="49" t="s">
        <v>103</v>
      </c>
      <c r="F42" s="58" t="s">
        <v>76</v>
      </c>
      <c r="G42" s="38"/>
      <c r="H42" s="58"/>
      <c r="I42" s="58" t="s">
        <v>137</v>
      </c>
      <c r="J42" s="58" t="s">
        <v>102</v>
      </c>
      <c r="K42" s="53">
        <v>408171.57</v>
      </c>
      <c r="L42" s="40">
        <f t="shared" si="0"/>
        <v>3.0000000396891933</v>
      </c>
      <c r="M42" s="39">
        <v>5</v>
      </c>
      <c r="N42" s="39">
        <v>1</v>
      </c>
      <c r="O42" s="39">
        <v>3</v>
      </c>
      <c r="P42" s="39">
        <v>3</v>
      </c>
      <c r="Q42" s="39">
        <v>0</v>
      </c>
      <c r="R42" s="39">
        <v>0</v>
      </c>
      <c r="S42" s="39">
        <v>449</v>
      </c>
      <c r="T42" s="33">
        <f t="shared" si="1"/>
        <v>0.5080794821889286</v>
      </c>
      <c r="U42" s="44">
        <v>2</v>
      </c>
      <c r="V42" s="51">
        <f t="shared" si="2"/>
        <v>14</v>
      </c>
      <c r="W42" s="62" t="s">
        <v>234</v>
      </c>
      <c r="X42" s="45" t="s">
        <v>235</v>
      </c>
      <c r="AF42" s="3"/>
    </row>
    <row r="43" spans="1:32" ht="96">
      <c r="A43" s="5">
        <v>30</v>
      </c>
      <c r="B43" s="45" t="s">
        <v>26</v>
      </c>
      <c r="C43" s="27">
        <v>45202</v>
      </c>
      <c r="D43" s="28">
        <v>7586916.31</v>
      </c>
      <c r="E43" s="57" t="s">
        <v>79</v>
      </c>
      <c r="F43" s="57" t="s">
        <v>37</v>
      </c>
      <c r="G43" s="42"/>
      <c r="H43" s="57"/>
      <c r="I43" s="57" t="s">
        <v>138</v>
      </c>
      <c r="J43" s="57" t="s">
        <v>101</v>
      </c>
      <c r="K43" s="52">
        <v>151738.33</v>
      </c>
      <c r="L43" s="32">
        <f t="shared" si="0"/>
        <v>2.000000050086225</v>
      </c>
      <c r="M43" s="31">
        <v>5</v>
      </c>
      <c r="N43" s="31">
        <v>3</v>
      </c>
      <c r="O43" s="31">
        <v>3</v>
      </c>
      <c r="P43" s="31">
        <v>3</v>
      </c>
      <c r="Q43" s="39">
        <v>0</v>
      </c>
      <c r="R43" s="31">
        <v>0</v>
      </c>
      <c r="S43" s="31">
        <v>603</v>
      </c>
      <c r="T43" s="33">
        <f t="shared" si="1"/>
        <v>0.6823428235187616</v>
      </c>
      <c r="U43" s="44">
        <v>2</v>
      </c>
      <c r="V43" s="51">
        <f t="shared" si="2"/>
        <v>16</v>
      </c>
      <c r="W43" s="45" t="s">
        <v>195</v>
      </c>
      <c r="X43" s="8" t="s">
        <v>196</v>
      </c>
      <c r="AF43" s="3"/>
    </row>
    <row r="44" spans="1:24" ht="72">
      <c r="A44" s="5">
        <v>31</v>
      </c>
      <c r="B44" s="48" t="s">
        <v>64</v>
      </c>
      <c r="C44" s="35">
        <v>45212</v>
      </c>
      <c r="D44" s="36">
        <v>15756637</v>
      </c>
      <c r="E44" s="49" t="s">
        <v>100</v>
      </c>
      <c r="F44" s="58" t="s">
        <v>65</v>
      </c>
      <c r="G44" s="38"/>
      <c r="H44" s="58"/>
      <c r="I44" s="58" t="s">
        <v>139</v>
      </c>
      <c r="J44" s="58" t="s">
        <v>99</v>
      </c>
      <c r="K44" s="53">
        <v>135000</v>
      </c>
      <c r="L44" s="40">
        <f t="shared" si="0"/>
        <v>0.8567818120072195</v>
      </c>
      <c r="M44" s="39">
        <v>5</v>
      </c>
      <c r="N44" s="39">
        <v>3</v>
      </c>
      <c r="O44" s="39">
        <v>3</v>
      </c>
      <c r="P44" s="39">
        <v>0</v>
      </c>
      <c r="Q44" s="39">
        <v>0</v>
      </c>
      <c r="R44" s="39">
        <v>0</v>
      </c>
      <c r="S44" s="39">
        <v>487</v>
      </c>
      <c r="T44" s="33">
        <f t="shared" si="1"/>
        <v>0.5510795274521342</v>
      </c>
      <c r="U44" s="44">
        <v>2</v>
      </c>
      <c r="V44" s="51">
        <f t="shared" si="2"/>
        <v>13</v>
      </c>
      <c r="W44" s="45" t="s">
        <v>180</v>
      </c>
      <c r="X44" s="8" t="s">
        <v>179</v>
      </c>
    </row>
    <row r="45" spans="1:24" ht="96">
      <c r="A45" s="12">
        <v>32</v>
      </c>
      <c r="B45" s="48" t="s">
        <v>73</v>
      </c>
      <c r="C45" s="35">
        <v>45216</v>
      </c>
      <c r="D45" s="36">
        <v>4379401.05</v>
      </c>
      <c r="E45" s="49" t="s">
        <v>98</v>
      </c>
      <c r="F45" s="58" t="s">
        <v>74</v>
      </c>
      <c r="G45" s="38"/>
      <c r="H45" s="58"/>
      <c r="I45" s="58" t="s">
        <v>140</v>
      </c>
      <c r="J45" s="58" t="s">
        <v>97</v>
      </c>
      <c r="K45" s="53">
        <v>45000</v>
      </c>
      <c r="L45" s="40">
        <f t="shared" si="0"/>
        <v>1.0275377725454033</v>
      </c>
      <c r="M45" s="39">
        <v>5</v>
      </c>
      <c r="N45" s="39">
        <v>1</v>
      </c>
      <c r="O45" s="39">
        <v>3</v>
      </c>
      <c r="P45" s="39">
        <v>0</v>
      </c>
      <c r="Q45" s="39">
        <v>0</v>
      </c>
      <c r="R45" s="39">
        <v>0</v>
      </c>
      <c r="S45" s="39">
        <v>443</v>
      </c>
      <c r="T45" s="33">
        <f t="shared" si="1"/>
        <v>0.5012900013578961</v>
      </c>
      <c r="U45" s="44">
        <v>2</v>
      </c>
      <c r="V45" s="51">
        <f t="shared" si="2"/>
        <v>11</v>
      </c>
      <c r="W45" s="63" t="s">
        <v>236</v>
      </c>
      <c r="X45" s="63" t="s">
        <v>237</v>
      </c>
    </row>
    <row r="46" spans="1:24" ht="108">
      <c r="A46" s="12">
        <v>33</v>
      </c>
      <c r="B46" s="45" t="s">
        <v>163</v>
      </c>
      <c r="C46" s="35"/>
      <c r="D46" s="28">
        <v>7175388.68</v>
      </c>
      <c r="E46" s="49"/>
      <c r="F46" s="58"/>
      <c r="G46" s="38"/>
      <c r="H46" s="58"/>
      <c r="I46" s="58" t="s">
        <v>164</v>
      </c>
      <c r="J46" s="58" t="s">
        <v>165</v>
      </c>
      <c r="K46" s="52">
        <v>215261</v>
      </c>
      <c r="L46" s="32">
        <f>K46/D46*100</f>
        <v>2.999990796317392</v>
      </c>
      <c r="M46" s="31">
        <v>5</v>
      </c>
      <c r="N46" s="31">
        <v>1</v>
      </c>
      <c r="O46" s="31">
        <v>3</v>
      </c>
      <c r="P46" s="31">
        <v>3</v>
      </c>
      <c r="Q46" s="39">
        <v>0</v>
      </c>
      <c r="R46" s="31">
        <v>0</v>
      </c>
      <c r="S46" s="31">
        <v>448</v>
      </c>
      <c r="T46" s="33">
        <f t="shared" si="1"/>
        <v>0.5069479020504232</v>
      </c>
      <c r="U46" s="44">
        <v>2</v>
      </c>
      <c r="V46" s="51">
        <f t="shared" si="2"/>
        <v>14</v>
      </c>
      <c r="W46" s="45" t="s">
        <v>181</v>
      </c>
      <c r="X46" s="8" t="s">
        <v>182</v>
      </c>
    </row>
    <row r="47" spans="1:24" ht="124.5" customHeight="1">
      <c r="A47" s="12">
        <v>34</v>
      </c>
      <c r="B47" s="45" t="s">
        <v>92</v>
      </c>
      <c r="C47" s="30">
        <v>45230</v>
      </c>
      <c r="D47" s="28">
        <v>1466250</v>
      </c>
      <c r="E47" s="57"/>
      <c r="F47" s="45" t="s">
        <v>93</v>
      </c>
      <c r="G47" s="42"/>
      <c r="H47" s="57"/>
      <c r="I47" s="57" t="s">
        <v>160</v>
      </c>
      <c r="J47" s="27">
        <v>45230</v>
      </c>
      <c r="K47" s="52">
        <v>29325</v>
      </c>
      <c r="L47" s="32">
        <f>K47/D47*100</f>
        <v>2</v>
      </c>
      <c r="M47" s="31">
        <v>5</v>
      </c>
      <c r="N47" s="31">
        <v>3</v>
      </c>
      <c r="O47" s="31">
        <v>3</v>
      </c>
      <c r="P47" s="31">
        <v>3</v>
      </c>
      <c r="Q47" s="39">
        <v>0</v>
      </c>
      <c r="R47" s="31">
        <v>0</v>
      </c>
      <c r="S47" s="31">
        <v>225</v>
      </c>
      <c r="T47" s="33">
        <f>S47/883.72</f>
        <v>0.254605531163717</v>
      </c>
      <c r="U47" s="44">
        <v>1</v>
      </c>
      <c r="V47" s="51">
        <f>M47+N47+O47+P47+R47+U47</f>
        <v>15</v>
      </c>
      <c r="W47" s="45" t="s">
        <v>232</v>
      </c>
      <c r="X47" s="45" t="s">
        <v>233</v>
      </c>
    </row>
    <row r="48" spans="1:24" ht="48">
      <c r="A48" s="12">
        <v>35</v>
      </c>
      <c r="B48" s="45" t="s">
        <v>134</v>
      </c>
      <c r="C48" s="30"/>
      <c r="D48" s="36">
        <v>2905964</v>
      </c>
      <c r="E48" s="58"/>
      <c r="F48" s="48"/>
      <c r="G48" s="38"/>
      <c r="H48" s="58"/>
      <c r="I48" s="58" t="s">
        <v>159</v>
      </c>
      <c r="J48" s="35">
        <v>45230</v>
      </c>
      <c r="K48" s="53">
        <v>100000</v>
      </c>
      <c r="L48" s="40">
        <f>K48/D48*100</f>
        <v>3.4411988586231623</v>
      </c>
      <c r="M48" s="39">
        <v>5</v>
      </c>
      <c r="N48" s="39">
        <v>3</v>
      </c>
      <c r="O48" s="39">
        <v>3</v>
      </c>
      <c r="P48" s="39">
        <v>3</v>
      </c>
      <c r="Q48" s="39">
        <v>28661.13</v>
      </c>
      <c r="R48" s="39">
        <v>1</v>
      </c>
      <c r="S48" s="39">
        <v>225</v>
      </c>
      <c r="T48" s="33">
        <f>S48/883.72</f>
        <v>0.254605531163717</v>
      </c>
      <c r="U48" s="44">
        <v>1</v>
      </c>
      <c r="V48" s="51">
        <f>M48+N48+O48+P48+R48+U48</f>
        <v>16</v>
      </c>
      <c r="W48" s="45" t="s">
        <v>224</v>
      </c>
      <c r="X48" s="8" t="s">
        <v>225</v>
      </c>
    </row>
    <row r="49" spans="1:32" ht="48">
      <c r="A49" s="5">
        <v>36</v>
      </c>
      <c r="B49" s="45" t="s">
        <v>72</v>
      </c>
      <c r="C49" s="27">
        <v>45217</v>
      </c>
      <c r="D49" s="28">
        <v>478000</v>
      </c>
      <c r="E49" s="47" t="s">
        <v>106</v>
      </c>
      <c r="F49" s="57" t="s">
        <v>33</v>
      </c>
      <c r="G49" s="42"/>
      <c r="H49" s="57"/>
      <c r="I49" s="57" t="s">
        <v>153</v>
      </c>
      <c r="J49" s="57" t="s">
        <v>105</v>
      </c>
      <c r="K49" s="52">
        <v>9560</v>
      </c>
      <c r="L49" s="32">
        <f t="shared" si="0"/>
        <v>2</v>
      </c>
      <c r="M49" s="31">
        <v>5</v>
      </c>
      <c r="N49" s="31">
        <v>5</v>
      </c>
      <c r="O49" s="31">
        <v>3</v>
      </c>
      <c r="P49" s="31">
        <v>3</v>
      </c>
      <c r="Q49" s="39">
        <v>0</v>
      </c>
      <c r="R49" s="31">
        <v>0</v>
      </c>
      <c r="S49" s="31">
        <v>175</v>
      </c>
      <c r="T49" s="33">
        <f t="shared" si="1"/>
        <v>0.19802652423844655</v>
      </c>
      <c r="U49" s="44">
        <v>1</v>
      </c>
      <c r="V49" s="51">
        <f t="shared" si="2"/>
        <v>17</v>
      </c>
      <c r="W49" s="45" t="s">
        <v>208</v>
      </c>
      <c r="X49" s="8" t="s">
        <v>209</v>
      </c>
      <c r="AF49" s="3"/>
    </row>
    <row r="50" spans="1:32" ht="15" hidden="1">
      <c r="A50" s="5">
        <v>44</v>
      </c>
      <c r="AF50" s="3"/>
    </row>
    <row r="51" spans="1:32" ht="15" hidden="1">
      <c r="A51" s="5">
        <v>45</v>
      </c>
      <c r="AF51" s="2"/>
    </row>
    <row r="52" spans="1:24" ht="15" hidden="1">
      <c r="A52" s="11"/>
      <c r="B52" s="11"/>
      <c r="C52" s="11"/>
      <c r="D52" s="13">
        <f>SUM(D14:D49)</f>
        <v>170480307.35000002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5" hidden="1">
      <c r="A53" s="14"/>
      <c r="B53" s="15"/>
      <c r="C53" s="16"/>
      <c r="D53" s="17"/>
      <c r="E53" s="18"/>
      <c r="F53" s="18"/>
      <c r="G53" s="18"/>
      <c r="H53" s="18"/>
      <c r="I53" s="18"/>
      <c r="J53" s="1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5" hidden="1">
      <c r="A54" s="14"/>
      <c r="B54" s="20" t="s">
        <v>122</v>
      </c>
      <c r="C54" s="16"/>
      <c r="D54" s="16"/>
      <c r="E54" s="16"/>
      <c r="F54" s="15" t="s">
        <v>55</v>
      </c>
      <c r="G54" s="15"/>
      <c r="H54" s="15"/>
      <c r="I54" s="15"/>
      <c r="J54" s="14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2.25" customHeight="1" hidden="1">
      <c r="A55" s="14"/>
      <c r="B55" s="20"/>
      <c r="C55" s="20"/>
      <c r="D55" s="20"/>
      <c r="E55" s="20"/>
      <c r="F55" s="20"/>
      <c r="G55" s="20"/>
      <c r="H55" s="20"/>
      <c r="I55" s="20"/>
      <c r="J55" s="14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5" hidden="1">
      <c r="A56" s="14"/>
      <c r="B56" s="20" t="s">
        <v>67</v>
      </c>
      <c r="C56" s="20"/>
      <c r="D56" s="21">
        <f>D22+D17+D14+D16+D33+D34+D21+D29+D44+D39+D47+D48+D41+D25</f>
        <v>69886736.6</v>
      </c>
      <c r="E56" s="22"/>
      <c r="F56" s="20"/>
      <c r="G56" s="20"/>
      <c r="H56" s="20"/>
      <c r="I56" s="22"/>
      <c r="J56" s="14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5" hidden="1">
      <c r="A57" s="14"/>
      <c r="B57" s="20" t="s">
        <v>68</v>
      </c>
      <c r="C57" s="20"/>
      <c r="D57" s="21">
        <f>D19+D43+D26+D27+D36+D35+D18+D20+D28+D40</f>
        <v>29056143.64</v>
      </c>
      <c r="E57" s="20"/>
      <c r="F57" s="20"/>
      <c r="G57" s="20"/>
      <c r="H57" s="20"/>
      <c r="I57" s="22"/>
      <c r="J57" s="14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5" hidden="1">
      <c r="A58" s="14"/>
      <c r="B58" s="20" t="s">
        <v>69</v>
      </c>
      <c r="C58" s="20"/>
      <c r="D58" s="21">
        <f>D15+D32+D30+D49+D31</f>
        <v>11780682.16</v>
      </c>
      <c r="E58" s="20"/>
      <c r="F58" s="20"/>
      <c r="G58" s="20"/>
      <c r="H58" s="20"/>
      <c r="I58" s="20"/>
      <c r="J58" s="14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5" hidden="1">
      <c r="A59" s="14"/>
      <c r="B59" s="20" t="s">
        <v>85</v>
      </c>
      <c r="C59" s="20"/>
      <c r="D59" s="21">
        <f>D24+D23</f>
        <v>5047046.4</v>
      </c>
      <c r="E59" s="20"/>
      <c r="F59" s="20"/>
      <c r="G59" s="20"/>
      <c r="H59" s="20"/>
      <c r="I59" s="20"/>
      <c r="J59" s="14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5" hidden="1">
      <c r="A60" s="14"/>
      <c r="B60" s="20" t="s">
        <v>70</v>
      </c>
      <c r="C60" s="20"/>
      <c r="D60" s="21">
        <f>D37+D38+D45+D42+D46</f>
        <v>54709698.55</v>
      </c>
      <c r="E60" s="20"/>
      <c r="F60" s="20"/>
      <c r="G60" s="20"/>
      <c r="H60" s="20"/>
      <c r="I60" s="20"/>
      <c r="J60" s="14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5" hidden="1">
      <c r="A61" s="11"/>
      <c r="B61" s="23" t="s">
        <v>7</v>
      </c>
      <c r="C61" s="11"/>
      <c r="D61" s="24">
        <f>SUM(D56:D60)</f>
        <v>170480307.35</v>
      </c>
      <c r="E61" s="11"/>
      <c r="F61" s="25"/>
      <c r="G61" s="11"/>
      <c r="H61" s="11"/>
      <c r="I61" s="11"/>
      <c r="J61" s="25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24" ht="15" hidden="1">
      <c r="A62" s="14"/>
      <c r="B62" s="26" t="s">
        <v>121</v>
      </c>
      <c r="C62" s="16"/>
      <c r="D62" s="18">
        <v>75411100</v>
      </c>
      <c r="E62" s="11"/>
      <c r="F62" s="18">
        <v>75411100</v>
      </c>
      <c r="G62" s="18"/>
      <c r="H62" s="18"/>
      <c r="I62" s="18"/>
      <c r="J62" s="19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1:24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15">
      <c r="A65" s="11"/>
      <c r="B65" s="11"/>
      <c r="C65" s="11"/>
      <c r="D65" s="25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1:24" ht="93" customHeight="1">
      <c r="A66" s="11"/>
      <c r="B66" s="71" t="s">
        <v>262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11"/>
      <c r="R66" s="11"/>
      <c r="S66" s="11"/>
      <c r="T66" s="11"/>
      <c r="U66" s="11"/>
      <c r="V66" s="11"/>
      <c r="W66" s="68" t="s">
        <v>261</v>
      </c>
      <c r="X66" s="11"/>
    </row>
    <row r="67" spans="1:24" ht="15">
      <c r="A67" s="11"/>
      <c r="B67" s="11"/>
      <c r="C67" s="11"/>
      <c r="D67" s="25"/>
      <c r="E67" s="11"/>
      <c r="F67" s="11"/>
      <c r="G67" s="11"/>
      <c r="H67" s="11"/>
      <c r="I67" s="25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1:24" ht="15">
      <c r="A68" s="11"/>
      <c r="B68" s="11"/>
      <c r="C68" s="11"/>
      <c r="D68" s="25"/>
      <c r="E68" s="11"/>
      <c r="F68" s="11"/>
      <c r="G68" s="11"/>
      <c r="H68" s="11"/>
      <c r="I68" s="25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1:24" ht="15">
      <c r="A69" s="11"/>
      <c r="B69" s="11"/>
      <c r="C69" s="11"/>
      <c r="D69" s="25"/>
      <c r="E69" s="11"/>
      <c r="F69" s="11"/>
      <c r="G69" s="11"/>
      <c r="H69" s="11"/>
      <c r="I69" s="25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1:24" ht="15">
      <c r="A70" s="11"/>
      <c r="B70" s="11"/>
      <c r="C70" s="11"/>
      <c r="D70" s="25"/>
      <c r="E70" s="11"/>
      <c r="F70" s="11"/>
      <c r="G70" s="11"/>
      <c r="H70" s="11"/>
      <c r="I70" s="25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5">
      <c r="A71" s="11"/>
      <c r="B71" s="11"/>
      <c r="C71" s="11"/>
      <c r="D71" s="25"/>
      <c r="E71" s="11"/>
      <c r="F71" s="11"/>
      <c r="G71" s="11"/>
      <c r="H71" s="11"/>
      <c r="I71" s="25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5">
      <c r="A72" s="11"/>
      <c r="B72" s="11"/>
      <c r="C72" s="11"/>
      <c r="D72" s="25"/>
      <c r="E72" s="11"/>
      <c r="F72" s="11"/>
      <c r="G72" s="11"/>
      <c r="H72" s="11"/>
      <c r="I72" s="11"/>
      <c r="J72" s="11"/>
      <c r="K72" s="25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sheetProtection/>
  <mergeCells count="21">
    <mergeCell ref="E26:E27"/>
    <mergeCell ref="F37:F38"/>
    <mergeCell ref="F23:F24"/>
    <mergeCell ref="M11:V11"/>
    <mergeCell ref="I11:I12"/>
    <mergeCell ref="A11:A12"/>
    <mergeCell ref="D11:D12"/>
    <mergeCell ref="J11:J12"/>
    <mergeCell ref="A8:X8"/>
    <mergeCell ref="W11:W12"/>
    <mergeCell ref="X11:X12"/>
    <mergeCell ref="W2:X2"/>
    <mergeCell ref="W3:X3"/>
    <mergeCell ref="W4:X4"/>
    <mergeCell ref="W5:X5"/>
    <mergeCell ref="W7:X7"/>
    <mergeCell ref="B66:P66"/>
    <mergeCell ref="A9:V9"/>
    <mergeCell ref="A10:V10"/>
    <mergeCell ref="K11:L11"/>
    <mergeCell ref="B11:B12"/>
  </mergeCells>
  <printOptions/>
  <pageMargins left="0.32" right="0.26" top="0.37" bottom="0.34" header="0.3" footer="0.3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2023-12-12T09:05:38Z</dcterms:modified>
  <cp:category/>
  <cp:version/>
  <cp:contentType/>
  <cp:contentStatus/>
</cp:coreProperties>
</file>