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6 заседание 23.12.2020 г\решение 06 заседания\решение от 23.12.2020 г. № 58 бюджет\"/>
    </mc:Choice>
  </mc:AlternateContent>
  <bookViews>
    <workbookView xWindow="-15" yWindow="-15" windowWidth="16215" windowHeight="12780"/>
  </bookViews>
  <sheets>
    <sheet name="2020" sheetId="21" r:id="rId1"/>
  </sheets>
  <definedNames>
    <definedName name="BFT_Print_Titles" localSheetId="0">'2020'!$10:$11</definedName>
    <definedName name="_xlnm.Print_Titles" localSheetId="0">'2020'!$10:$11</definedName>
    <definedName name="_xlnm.Print_Area" localSheetId="0">'2020'!$A$2:$F$62</definedName>
  </definedNames>
  <calcPr calcId="162913"/>
</workbook>
</file>

<file path=xl/calcChain.xml><?xml version="1.0" encoding="utf-8"?>
<calcChain xmlns="http://schemas.openxmlformats.org/spreadsheetml/2006/main">
  <c r="E13" i="21" l="1"/>
  <c r="F13" i="21"/>
  <c r="D13" i="21"/>
  <c r="F42" i="21"/>
  <c r="E42" i="21"/>
  <c r="E50" i="21"/>
  <c r="F50" i="21"/>
  <c r="D50" i="21"/>
  <c r="E27" i="21"/>
  <c r="F27" i="21"/>
  <c r="D27" i="21"/>
  <c r="D33" i="21" l="1"/>
  <c r="D47" i="21"/>
  <c r="F56" i="21" l="1"/>
  <c r="D56" i="21"/>
  <c r="E56" i="21"/>
  <c r="E24" i="21"/>
  <c r="F24" i="21"/>
  <c r="D24" i="21"/>
  <c r="F47" i="21" l="1"/>
  <c r="F61" i="21"/>
  <c r="E22" i="21"/>
  <c r="F59" i="21"/>
  <c r="E59" i="21"/>
  <c r="F38" i="21"/>
  <c r="F22" i="21"/>
  <c r="E61" i="21"/>
  <c r="E38" i="21"/>
  <c r="D40" i="21" l="1"/>
  <c r="E33" i="21"/>
  <c r="F33" i="21"/>
  <c r="F40" i="21"/>
  <c r="E47" i="21"/>
  <c r="E40" i="21"/>
  <c r="E12" i="21" l="1"/>
  <c r="F12" i="21"/>
  <c r="D59" i="21"/>
  <c r="D61" i="21"/>
  <c r="D22" i="21"/>
  <c r="D38" i="21"/>
  <c r="D12" i="21" l="1"/>
</calcChain>
</file>

<file path=xl/sharedStrings.xml><?xml version="1.0" encoding="utf-8"?>
<sst xmlns="http://schemas.openxmlformats.org/spreadsheetml/2006/main" count="166" uniqueCount="80">
  <si>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</si>
  <si>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</si>
  <si>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</si>
  <si>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</si>
  <si>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</si>
  <si>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</si>
  <si>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</si>
  <si>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</si>
  <si>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</si>
  <si>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</si>
  <si>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</si>
  <si>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</si>
  <si>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</si>
  <si>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</si>
  <si>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</si>
  <si>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</si>
  <si>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</si>
  <si>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</si>
  <si>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</si>
  <si>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</si>
  <si>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</si>
  <si>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</si>
  <si>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</si>
  <si>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</si>
  <si>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</si>
  <si>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</si>
  <si>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</si>
  <si>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</si>
  <si>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</si>
  <si>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</si>
  <si>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</si>
  <si>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</si>
  <si>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</si>
  <si>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</si>
  <si>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</si>
  <si>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</si>
  <si>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</si>
  <si>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</si>
  <si>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</si>
  <si>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</si>
  <si>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</si>
  <si>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</si>
  <si>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</si>
  <si>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</si>
  <si>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</si>
  <si>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</si>
  <si>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</si>
  <si>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</si>
  <si>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</si>
  <si>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</si>
  <si>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</si>
  <si>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</si>
  <si>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</si>
  <si>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</si>
  <si>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</si>
  <si>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</si>
  <si>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</si>
  <si>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</si>
  <si>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</si>
  <si>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</si>
  <si>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</si>
  <si>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</si>
  <si>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</si>
  <si>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</si>
  <si>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</si>
  <si>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</si>
  <si>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</si>
  <si>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</si>
  <si>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</si>
  <si>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</si>
  <si>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2021 год и на плановый период 2022 и 2023 годов  </t>
  </si>
  <si>
    <t>2021 год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</si>
  <si>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</si>
  <si>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</si>
  <si>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</si>
  <si>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</si>
  <si>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</si>
  <si>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</si>
  <si>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</si>
  <si>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                                                                                     Приложение № 6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2021 год и на плановый период 2022 и 2023 годов"                                                                                                  от  " 23 " декабря  2020 г. № 58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</si>
</sst>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 ;\-#,##0.00\ "/>
  </numFmts>
  <fonts count="13" x14ac:knownFonts="1">
    <font>
      <sz val="10"/>
      <name val="Arial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49" fontId="1" fillId="0" borderId="2" xfId="0" applyNumberFormat="1" applyFont="1" applyFill="1" applyBorder="1" applyAlignment="1">
      <alignment horizontal="center" vertical="center" textRotation="90" wrapText="1"/>
    </xf>
    <xf numFmtId="164" fontId="4" fillId="0" borderId="0" xfId="3" applyNumberFormat="1" applyFont="1" applyFill="1"/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1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vertical="top" wrapText="1"/>
    </xf>
    <xf numFmtId="43" fontId="1" fillId="0" borderId="2" xfId="3" applyNumberFormat="1" applyFont="1" applyFill="1" applyBorder="1" applyAlignment="1">
      <alignment horizontal="right" vertical="top" wrapText="1"/>
    </xf>
    <xf numFmtId="166" fontId="1" fillId="0" borderId="2" xfId="3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0" xfId="0" applyFont="1" applyFill="1"/>
    <xf numFmtId="0" fontId="11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43" fontId="11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8" fillId="0" borderId="0" xfId="1" applyFont="1" applyFill="1" applyAlignment="1" applyProtection="1">
      <alignment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abSelected="1" showRuler="0" zoomScale="90" zoomScaleSheetLayoutView="90" zoomScalePageLayoutView="84" workbookViewId="0">
      <selection activeCell="H2" sqref="H2"/>
    </sheetView>
  </sheetViews>
  <sheetFormatPr defaultColWidth="8.85546875" defaultRowHeight="12.75" x14ac:dyDescent="0.2"/>
  <cols>
    <col min="1" max="1" width="67" style="21" customWidth="1"/>
    <col min="2" max="3" width="4.7109375" style="21" customWidth="1"/>
    <col min="4" max="4" width="17.28515625" style="2" customWidth="1"/>
    <col min="5" max="5" width="17" style="2" customWidth="1"/>
    <col min="6" max="6" width="16.85546875" style="2" customWidth="1"/>
    <col min="7" max="22" width="15.7109375" style="21" customWidth="1"/>
    <col min="23" max="16384" width="8.85546875" style="21"/>
  </cols>
  <sheetData>
    <row r="2" spans="1:9" s="20" customFormat="1" ht="83.25" customHeight="1" x14ac:dyDescent="0.2">
      <c r="A2" s="3"/>
      <c r="B2" s="40" t="s">
        <v>79</v>
      </c>
      <c r="C2" s="40"/>
      <c r="D2" s="40"/>
      <c r="E2" s="40"/>
      <c r="F2" s="40"/>
      <c r="G2" s="4"/>
    </row>
    <row r="3" spans="1:9" s="20" customFormat="1" ht="10.5" customHeight="1" x14ac:dyDescent="0.2">
      <c r="A3" s="3"/>
      <c r="B3" s="40"/>
      <c r="C3" s="40"/>
      <c r="D3" s="40"/>
      <c r="E3" s="40"/>
      <c r="F3" s="40"/>
      <c r="G3" s="4"/>
    </row>
    <row r="4" spans="1:9" s="20" customFormat="1" ht="10.5" customHeight="1" x14ac:dyDescent="0.2">
      <c r="A4" s="3"/>
      <c r="B4" s="16"/>
      <c r="C4" s="16"/>
      <c r="D4" s="16"/>
      <c r="E4" s="16"/>
      <c r="F4" s="16"/>
      <c r="G4" s="4"/>
    </row>
    <row r="5" spans="1:9" s="20" customFormat="1" ht="15" customHeight="1" x14ac:dyDescent="0.2">
      <c r="A5" s="39" t="s">
        <v>70</v>
      </c>
      <c r="B5" s="39"/>
      <c r="C5" s="39"/>
      <c r="D5" s="39"/>
      <c r="E5" s="39"/>
      <c r="F5" s="39"/>
    </row>
    <row r="6" spans="1:9" ht="30" customHeight="1" x14ac:dyDescent="0.2">
      <c r="A6" s="39"/>
      <c r="B6" s="39"/>
      <c r="C6" s="39"/>
      <c r="D6" s="39"/>
      <c r="E6" s="39"/>
      <c r="F6" s="39"/>
    </row>
    <row r="7" spans="1:9" ht="12.75" hidden="1" customHeight="1" x14ac:dyDescent="0.2">
      <c r="A7" s="39"/>
      <c r="B7" s="39"/>
      <c r="C7" s="39"/>
      <c r="D7" s="39"/>
      <c r="E7" s="39"/>
      <c r="F7" s="39"/>
    </row>
    <row r="8" spans="1:9" ht="7.5" customHeight="1" x14ac:dyDescent="0.2">
      <c r="A8" s="22"/>
      <c r="B8" s="22"/>
      <c r="C8" s="22"/>
      <c r="D8" s="22"/>
      <c r="E8" s="22"/>
      <c r="F8" s="22"/>
    </row>
    <row r="9" spans="1:9" ht="12.75" customHeight="1" x14ac:dyDescent="0.2">
      <c r="A9" s="22"/>
      <c r="B9" s="23"/>
      <c r="C9" s="23"/>
      <c r="D9" s="24"/>
      <c r="E9" s="24"/>
      <c r="F9" s="34" t="s">
        <v>78</v>
      </c>
    </row>
    <row r="10" spans="1:9" ht="47.25" customHeight="1" x14ac:dyDescent="0.2">
      <c r="A10" s="25" t="s">
        <v>16</v>
      </c>
      <c r="B10" s="1" t="s">
        <v>3</v>
      </c>
      <c r="C10" s="1" t="s">
        <v>4</v>
      </c>
      <c r="D10" s="26" t="s">
        <v>71</v>
      </c>
      <c r="E10" s="26" t="s">
        <v>74</v>
      </c>
      <c r="F10" s="26" t="s">
        <v>75</v>
      </c>
    </row>
    <row r="11" spans="1:9" x14ac:dyDescent="0.2">
      <c r="A11" s="27" t="s">
        <v>2</v>
      </c>
      <c r="B11" s="27" t="s">
        <v>20</v>
      </c>
      <c r="C11" s="27" t="s">
        <v>0</v>
      </c>
      <c r="D11" s="27" t="s">
        <v>1</v>
      </c>
      <c r="E11" s="27" t="s">
        <v>72</v>
      </c>
      <c r="F11" s="27" t="s">
        <v>73</v>
      </c>
    </row>
    <row r="12" spans="1:9" ht="18.75" customHeight="1" x14ac:dyDescent="0.2">
      <c r="A12" s="36" t="s">
        <v>47</v>
      </c>
      <c r="B12" s="37"/>
      <c r="C12" s="38"/>
      <c r="D12" s="18">
        <f>D13+D22+D24+D27+D33+D38+D40+D47+D50+D56+D59+D61</f>
        <v>2750898500</v>
      </c>
      <c r="E12" s="18">
        <f>E13+E22+E24+E27+E33+E38+E40+E47+E50+E56+E59+E61</f>
        <v>2914612900</v>
      </c>
      <c r="F12" s="18">
        <f>F13+F22+F24+F27+F33+F38+F40+F47+F50+F56+F59+F61</f>
        <v>3130870200</v>
      </c>
      <c r="G12" s="28"/>
      <c r="H12" s="28"/>
      <c r="I12" s="28"/>
    </row>
    <row r="13" spans="1:9" ht="15.75" customHeight="1" x14ac:dyDescent="0.2">
      <c r="A13" s="5" t="s">
        <v>19</v>
      </c>
      <c r="B13" s="6" t="s">
        <v>5</v>
      </c>
      <c r="C13" s="6" t="s">
        <v>48</v>
      </c>
      <c r="D13" s="18">
        <f>SUM(D14:D21)</f>
        <v>155269061.31</v>
      </c>
      <c r="E13" s="18">
        <f t="shared" ref="E13:F13" si="0">SUM(E14:E21)</f>
        <v>157000767.03</v>
      </c>
      <c r="F13" s="18">
        <f t="shared" si="0"/>
        <v>156349867.03</v>
      </c>
      <c r="G13" s="28"/>
      <c r="H13" s="28"/>
      <c r="I13" s="28"/>
    </row>
    <row r="14" spans="1:9" ht="25.5" customHeight="1" x14ac:dyDescent="0.2">
      <c r="A14" s="5" t="s">
        <v>49</v>
      </c>
      <c r="B14" s="6" t="s">
        <v>5</v>
      </c>
      <c r="C14" s="6" t="s">
        <v>6</v>
      </c>
      <c r="D14" s="17">
        <v>2113800</v>
      </c>
      <c r="E14" s="17">
        <v>1910750</v>
      </c>
      <c r="F14" s="17">
        <v>1910750</v>
      </c>
    </row>
    <row r="15" spans="1:9" ht="27" customHeight="1" x14ac:dyDescent="0.2">
      <c r="A15" s="7" t="s">
        <v>39</v>
      </c>
      <c r="B15" s="6" t="s">
        <v>5</v>
      </c>
      <c r="C15" s="6" t="s">
        <v>8</v>
      </c>
      <c r="D15" s="18">
        <v>4959000</v>
      </c>
      <c r="E15" s="18">
        <v>4721700</v>
      </c>
      <c r="F15" s="18">
        <v>4721700</v>
      </c>
    </row>
    <row r="16" spans="1:9" ht="34.5" customHeight="1" x14ac:dyDescent="0.2">
      <c r="A16" s="8" t="s">
        <v>21</v>
      </c>
      <c r="B16" s="6" t="s">
        <v>5</v>
      </c>
      <c r="C16" s="6" t="s">
        <v>7</v>
      </c>
      <c r="D16" s="18">
        <v>75691700</v>
      </c>
      <c r="E16" s="18">
        <v>71895267</v>
      </c>
      <c r="F16" s="18">
        <v>72055267</v>
      </c>
    </row>
    <row r="17" spans="1:6" ht="15" customHeight="1" x14ac:dyDescent="0.2">
      <c r="A17" s="8" t="s">
        <v>63</v>
      </c>
      <c r="B17" s="6" t="s">
        <v>5</v>
      </c>
      <c r="C17" s="6" t="s">
        <v>10</v>
      </c>
      <c r="D17" s="18">
        <v>6500</v>
      </c>
      <c r="E17" s="18">
        <v>38500</v>
      </c>
      <c r="F17" s="18">
        <v>2600</v>
      </c>
    </row>
    <row r="18" spans="1:6" ht="27" customHeight="1" x14ac:dyDescent="0.2">
      <c r="A18" s="7" t="s">
        <v>46</v>
      </c>
      <c r="B18" s="6" t="s">
        <v>5</v>
      </c>
      <c r="C18" s="6" t="s">
        <v>14</v>
      </c>
      <c r="D18" s="18">
        <v>23745228.920000002</v>
      </c>
      <c r="E18" s="18">
        <v>23202850.030000001</v>
      </c>
      <c r="F18" s="18">
        <v>23202850.030000001</v>
      </c>
    </row>
    <row r="19" spans="1:6" ht="18" customHeight="1" x14ac:dyDescent="0.2">
      <c r="A19" s="7" t="s">
        <v>66</v>
      </c>
      <c r="B19" s="6" t="s">
        <v>5</v>
      </c>
      <c r="C19" s="6" t="s">
        <v>13</v>
      </c>
      <c r="D19" s="19">
        <v>300000</v>
      </c>
      <c r="E19" s="19">
        <v>0</v>
      </c>
      <c r="F19" s="19">
        <v>0</v>
      </c>
    </row>
    <row r="20" spans="1:6" ht="15.75" customHeight="1" x14ac:dyDescent="0.2">
      <c r="A20" s="7" t="s">
        <v>22</v>
      </c>
      <c r="B20" s="6" t="s">
        <v>5</v>
      </c>
      <c r="C20" s="6" t="s">
        <v>15</v>
      </c>
      <c r="D20" s="18">
        <v>20852932.390000001</v>
      </c>
      <c r="E20" s="19">
        <v>18200000</v>
      </c>
      <c r="F20" s="19">
        <v>17800000</v>
      </c>
    </row>
    <row r="21" spans="1:6" ht="15.75" customHeight="1" x14ac:dyDescent="0.2">
      <c r="A21" s="9" t="s">
        <v>23</v>
      </c>
      <c r="B21" s="6" t="s">
        <v>5</v>
      </c>
      <c r="C21" s="6" t="s">
        <v>62</v>
      </c>
      <c r="D21" s="18">
        <v>27599900</v>
      </c>
      <c r="E21" s="18">
        <v>37031700</v>
      </c>
      <c r="F21" s="18">
        <v>36656700</v>
      </c>
    </row>
    <row r="22" spans="1:6" ht="15.75" customHeight="1" x14ac:dyDescent="0.2">
      <c r="A22" s="9" t="s">
        <v>50</v>
      </c>
      <c r="B22" s="6" t="s">
        <v>6</v>
      </c>
      <c r="C22" s="6" t="s">
        <v>48</v>
      </c>
      <c r="D22" s="18">
        <f>D23</f>
        <v>3671000</v>
      </c>
      <c r="E22" s="18">
        <f>E23</f>
        <v>3707200</v>
      </c>
      <c r="F22" s="18">
        <f>F23</f>
        <v>3847000</v>
      </c>
    </row>
    <row r="23" spans="1:6" ht="15.75" customHeight="1" x14ac:dyDescent="0.2">
      <c r="A23" s="7" t="s">
        <v>45</v>
      </c>
      <c r="B23" s="6" t="s">
        <v>6</v>
      </c>
      <c r="C23" s="6" t="s">
        <v>8</v>
      </c>
      <c r="D23" s="18">
        <v>3671000</v>
      </c>
      <c r="E23" s="18">
        <v>3707200</v>
      </c>
      <c r="F23" s="18">
        <v>3847000</v>
      </c>
    </row>
    <row r="24" spans="1:6" ht="15.75" customHeight="1" x14ac:dyDescent="0.2">
      <c r="A24" s="7" t="s">
        <v>51</v>
      </c>
      <c r="B24" s="6" t="s">
        <v>8</v>
      </c>
      <c r="C24" s="6" t="s">
        <v>48</v>
      </c>
      <c r="D24" s="18">
        <f>SUM(D25:D26)</f>
        <v>4496900</v>
      </c>
      <c r="E24" s="18">
        <f t="shared" ref="E24:F24" si="1">SUM(E25:E26)</f>
        <v>4826400</v>
      </c>
      <c r="F24" s="18">
        <f t="shared" si="1"/>
        <v>4435600</v>
      </c>
    </row>
    <row r="25" spans="1:6" ht="15.75" customHeight="1" x14ac:dyDescent="0.2">
      <c r="A25" s="9" t="s">
        <v>24</v>
      </c>
      <c r="B25" s="6" t="s">
        <v>8</v>
      </c>
      <c r="C25" s="6" t="s">
        <v>7</v>
      </c>
      <c r="D25" s="18">
        <v>2449400</v>
      </c>
      <c r="E25" s="18">
        <v>2528900</v>
      </c>
      <c r="F25" s="18">
        <v>2138100</v>
      </c>
    </row>
    <row r="26" spans="1:6" ht="24.75" customHeight="1" x14ac:dyDescent="0.2">
      <c r="A26" s="10" t="s">
        <v>68</v>
      </c>
      <c r="B26" s="6" t="s">
        <v>8</v>
      </c>
      <c r="C26" s="6" t="s">
        <v>17</v>
      </c>
      <c r="D26" s="18">
        <v>2047500</v>
      </c>
      <c r="E26" s="18">
        <v>2297500</v>
      </c>
      <c r="F26" s="18">
        <v>2297500</v>
      </c>
    </row>
    <row r="27" spans="1:6" ht="17.25" customHeight="1" x14ac:dyDescent="0.2">
      <c r="A27" s="7" t="s">
        <v>52</v>
      </c>
      <c r="B27" s="6" t="s">
        <v>7</v>
      </c>
      <c r="C27" s="6" t="s">
        <v>48</v>
      </c>
      <c r="D27" s="18">
        <f>SUM(D28:D32)</f>
        <v>154354400</v>
      </c>
      <c r="E27" s="18">
        <f t="shared" ref="E27:F27" si="2">SUM(E28:E32)</f>
        <v>121327534.8</v>
      </c>
      <c r="F27" s="18">
        <f t="shared" si="2"/>
        <v>127627334.8</v>
      </c>
    </row>
    <row r="28" spans="1:6" ht="17.25" customHeight="1" x14ac:dyDescent="0.2">
      <c r="A28" s="9" t="s">
        <v>25</v>
      </c>
      <c r="B28" s="6" t="s">
        <v>7</v>
      </c>
      <c r="C28" s="6" t="s">
        <v>5</v>
      </c>
      <c r="D28" s="18">
        <v>405400</v>
      </c>
      <c r="E28" s="18">
        <v>391400</v>
      </c>
      <c r="F28" s="18">
        <v>391400</v>
      </c>
    </row>
    <row r="29" spans="1:6" ht="15.75" customHeight="1" x14ac:dyDescent="0.2">
      <c r="A29" s="7" t="s">
        <v>26</v>
      </c>
      <c r="B29" s="6" t="s">
        <v>7</v>
      </c>
      <c r="C29" s="6" t="s">
        <v>10</v>
      </c>
      <c r="D29" s="18">
        <v>897300</v>
      </c>
      <c r="E29" s="18">
        <v>1029200</v>
      </c>
      <c r="F29" s="18">
        <v>1067300</v>
      </c>
    </row>
    <row r="30" spans="1:6" ht="15.75" customHeight="1" x14ac:dyDescent="0.2">
      <c r="A30" s="7" t="s">
        <v>27</v>
      </c>
      <c r="B30" s="6" t="s">
        <v>7</v>
      </c>
      <c r="C30" s="6" t="s">
        <v>11</v>
      </c>
      <c r="D30" s="18">
        <v>133344300</v>
      </c>
      <c r="E30" s="18">
        <v>98643000</v>
      </c>
      <c r="F30" s="18">
        <v>105554700</v>
      </c>
    </row>
    <row r="31" spans="1:6" ht="15.75" customHeight="1" x14ac:dyDescent="0.2">
      <c r="A31" s="7" t="s">
        <v>67</v>
      </c>
      <c r="B31" s="6" t="s">
        <v>7</v>
      </c>
      <c r="C31" s="6" t="s">
        <v>17</v>
      </c>
      <c r="D31" s="18">
        <v>3925000</v>
      </c>
      <c r="E31" s="18">
        <v>4575000</v>
      </c>
      <c r="F31" s="18">
        <v>3925000</v>
      </c>
    </row>
    <row r="32" spans="1:6" ht="15.75" customHeight="1" x14ac:dyDescent="0.2">
      <c r="A32" s="9" t="s">
        <v>28</v>
      </c>
      <c r="B32" s="6" t="s">
        <v>7</v>
      </c>
      <c r="C32" s="6" t="s">
        <v>12</v>
      </c>
      <c r="D32" s="18">
        <v>15782400</v>
      </c>
      <c r="E32" s="18">
        <v>16688934.800000001</v>
      </c>
      <c r="F32" s="18">
        <v>16688934.800000001</v>
      </c>
    </row>
    <row r="33" spans="1:9" ht="15.75" customHeight="1" x14ac:dyDescent="0.2">
      <c r="A33" s="9" t="s">
        <v>53</v>
      </c>
      <c r="B33" s="6" t="s">
        <v>10</v>
      </c>
      <c r="C33" s="6" t="s">
        <v>48</v>
      </c>
      <c r="D33" s="18">
        <f>D34+D35+D36+D37</f>
        <v>113541797.03</v>
      </c>
      <c r="E33" s="18">
        <f>E34+E35+E36+E37</f>
        <v>117162128.8</v>
      </c>
      <c r="F33" s="18">
        <f>F34+F35+F36+F37</f>
        <v>99356900</v>
      </c>
    </row>
    <row r="34" spans="1:9" ht="15.75" customHeight="1" x14ac:dyDescent="0.2">
      <c r="A34" s="9" t="s">
        <v>29</v>
      </c>
      <c r="B34" s="6" t="s">
        <v>10</v>
      </c>
      <c r="C34" s="6" t="s">
        <v>5</v>
      </c>
      <c r="D34" s="18">
        <v>16816700</v>
      </c>
      <c r="E34" s="18">
        <v>11650700</v>
      </c>
      <c r="F34" s="18">
        <v>850000</v>
      </c>
    </row>
    <row r="35" spans="1:9" ht="15.75" customHeight="1" x14ac:dyDescent="0.2">
      <c r="A35" s="9" t="s">
        <v>30</v>
      </c>
      <c r="B35" s="6" t="s">
        <v>10</v>
      </c>
      <c r="C35" s="6" t="s">
        <v>6</v>
      </c>
      <c r="D35" s="18">
        <v>27610000</v>
      </c>
      <c r="E35" s="18">
        <v>39365800</v>
      </c>
      <c r="F35" s="18">
        <v>32360800</v>
      </c>
    </row>
    <row r="36" spans="1:9" ht="15.75" customHeight="1" x14ac:dyDescent="0.2">
      <c r="A36" s="9" t="s">
        <v>31</v>
      </c>
      <c r="B36" s="6" t="s">
        <v>10</v>
      </c>
      <c r="C36" s="6" t="s">
        <v>8</v>
      </c>
      <c r="D36" s="18">
        <v>38353310.030000001</v>
      </c>
      <c r="E36" s="18">
        <v>33933500</v>
      </c>
      <c r="F36" s="18">
        <v>33933500</v>
      </c>
    </row>
    <row r="37" spans="1:9" ht="15.75" customHeight="1" x14ac:dyDescent="0.2">
      <c r="A37" s="11" t="s">
        <v>69</v>
      </c>
      <c r="B37" s="6" t="s">
        <v>10</v>
      </c>
      <c r="C37" s="6" t="s">
        <v>10</v>
      </c>
      <c r="D37" s="18">
        <v>30761787</v>
      </c>
      <c r="E37" s="18">
        <v>32212128.800000001</v>
      </c>
      <c r="F37" s="18">
        <v>32212600</v>
      </c>
    </row>
    <row r="38" spans="1:9" ht="15.75" customHeight="1" x14ac:dyDescent="0.2">
      <c r="A38" s="9" t="s">
        <v>54</v>
      </c>
      <c r="B38" s="6" t="s">
        <v>14</v>
      </c>
      <c r="C38" s="6" t="s">
        <v>48</v>
      </c>
      <c r="D38" s="18">
        <f>D39</f>
        <v>2100000</v>
      </c>
      <c r="E38" s="18">
        <f>E39</f>
        <v>1100000</v>
      </c>
      <c r="F38" s="18">
        <f>F39</f>
        <v>20850000</v>
      </c>
    </row>
    <row r="39" spans="1:9" ht="15.75" customHeight="1" x14ac:dyDescent="0.2">
      <c r="A39" s="9" t="s">
        <v>32</v>
      </c>
      <c r="B39" s="6" t="s">
        <v>14</v>
      </c>
      <c r="C39" s="6" t="s">
        <v>10</v>
      </c>
      <c r="D39" s="18">
        <v>2100000</v>
      </c>
      <c r="E39" s="18">
        <v>1100000</v>
      </c>
      <c r="F39" s="18">
        <v>20850000</v>
      </c>
      <c r="G39" s="29"/>
      <c r="H39" s="35"/>
      <c r="I39" s="35"/>
    </row>
    <row r="40" spans="1:9" ht="15.75" customHeight="1" x14ac:dyDescent="0.2">
      <c r="A40" s="9" t="s">
        <v>55</v>
      </c>
      <c r="B40" s="6" t="s">
        <v>13</v>
      </c>
      <c r="C40" s="6" t="s">
        <v>48</v>
      </c>
      <c r="D40" s="18">
        <f>D41+D42+D43+D46+D45+D44</f>
        <v>1539922493</v>
      </c>
      <c r="E40" s="18">
        <f>E41+E42+E43+E46+E45+E44</f>
        <v>1666688140.4200001</v>
      </c>
      <c r="F40" s="18">
        <f>F41+F42+F43+F46+F45+F44</f>
        <v>1887809207.8599999</v>
      </c>
      <c r="G40" s="29"/>
      <c r="H40" s="35"/>
      <c r="I40" s="35"/>
    </row>
    <row r="41" spans="1:9" ht="15.75" customHeight="1" x14ac:dyDescent="0.2">
      <c r="A41" s="7" t="s">
        <v>40</v>
      </c>
      <c r="B41" s="6" t="s">
        <v>13</v>
      </c>
      <c r="C41" s="6" t="s">
        <v>5</v>
      </c>
      <c r="D41" s="18">
        <v>559272860</v>
      </c>
      <c r="E41" s="18">
        <v>554306786.41999996</v>
      </c>
      <c r="F41" s="18">
        <v>555024786.41999996</v>
      </c>
      <c r="G41" s="29"/>
      <c r="H41" s="35"/>
      <c r="I41" s="35"/>
    </row>
    <row r="42" spans="1:9" ht="15.75" customHeight="1" x14ac:dyDescent="0.2">
      <c r="A42" s="7" t="s">
        <v>36</v>
      </c>
      <c r="B42" s="6" t="s">
        <v>13</v>
      </c>
      <c r="C42" s="6" t="s">
        <v>6</v>
      </c>
      <c r="D42" s="18">
        <v>875056493</v>
      </c>
      <c r="E42" s="18">
        <f>1019694543-1279600</f>
        <v>1018414943</v>
      </c>
      <c r="F42" s="18">
        <f>1243416313.64-1279600</f>
        <v>1242136713.6400001</v>
      </c>
      <c r="G42" s="29"/>
      <c r="H42" s="35"/>
      <c r="I42" s="35"/>
    </row>
    <row r="43" spans="1:9" ht="15.75" customHeight="1" x14ac:dyDescent="0.2">
      <c r="A43" s="7" t="s">
        <v>64</v>
      </c>
      <c r="B43" s="6" t="s">
        <v>13</v>
      </c>
      <c r="C43" s="6" t="s">
        <v>8</v>
      </c>
      <c r="D43" s="18">
        <v>77342440</v>
      </c>
      <c r="E43" s="18">
        <v>69582110</v>
      </c>
      <c r="F43" s="18">
        <v>69101906.799999997</v>
      </c>
      <c r="G43" s="29"/>
      <c r="H43" s="35"/>
      <c r="I43" s="35"/>
    </row>
    <row r="44" spans="1:9" ht="15.75" customHeight="1" x14ac:dyDescent="0.2">
      <c r="A44" s="7" t="s">
        <v>65</v>
      </c>
      <c r="B44" s="6" t="s">
        <v>13</v>
      </c>
      <c r="C44" s="6" t="s">
        <v>10</v>
      </c>
      <c r="D44" s="18">
        <v>50000</v>
      </c>
      <c r="E44" s="18">
        <v>50000</v>
      </c>
      <c r="F44" s="18">
        <v>50000</v>
      </c>
      <c r="G44" s="29"/>
      <c r="H44" s="35"/>
      <c r="I44" s="35"/>
    </row>
    <row r="45" spans="1:9" ht="15.75" customHeight="1" x14ac:dyDescent="0.2">
      <c r="A45" s="7" t="s">
        <v>61</v>
      </c>
      <c r="B45" s="6" t="s">
        <v>13</v>
      </c>
      <c r="C45" s="6" t="s">
        <v>13</v>
      </c>
      <c r="D45" s="18">
        <v>7447600</v>
      </c>
      <c r="E45" s="18">
        <v>4447600</v>
      </c>
      <c r="F45" s="18">
        <v>3436300</v>
      </c>
      <c r="G45" s="29"/>
      <c r="H45" s="35"/>
      <c r="I45" s="35"/>
    </row>
    <row r="46" spans="1:9" ht="15.75" customHeight="1" x14ac:dyDescent="0.2">
      <c r="A46" s="7" t="s">
        <v>41</v>
      </c>
      <c r="B46" s="6" t="s">
        <v>13</v>
      </c>
      <c r="C46" s="6" t="s">
        <v>11</v>
      </c>
      <c r="D46" s="18">
        <v>20753100</v>
      </c>
      <c r="E46" s="18">
        <v>19886701</v>
      </c>
      <c r="F46" s="18">
        <v>18059501</v>
      </c>
      <c r="G46" s="29"/>
      <c r="H46" s="35"/>
      <c r="I46" s="35"/>
    </row>
    <row r="47" spans="1:9" ht="15.75" customHeight="1" x14ac:dyDescent="0.2">
      <c r="A47" s="7" t="s">
        <v>56</v>
      </c>
      <c r="B47" s="6" t="s">
        <v>9</v>
      </c>
      <c r="C47" s="6" t="s">
        <v>48</v>
      </c>
      <c r="D47" s="18">
        <f>D48+D49</f>
        <v>147441186.66</v>
      </c>
      <c r="E47" s="18">
        <f>E48+E49</f>
        <v>197054166.95000002</v>
      </c>
      <c r="F47" s="18">
        <f>F48+F49</f>
        <v>141989928.31</v>
      </c>
      <c r="G47" s="29"/>
      <c r="H47" s="35"/>
      <c r="I47" s="35"/>
    </row>
    <row r="48" spans="1:9" ht="15.75" customHeight="1" x14ac:dyDescent="0.2">
      <c r="A48" s="7" t="s">
        <v>37</v>
      </c>
      <c r="B48" s="6" t="s">
        <v>9</v>
      </c>
      <c r="C48" s="6" t="s">
        <v>5</v>
      </c>
      <c r="D48" s="18">
        <v>125279086.66</v>
      </c>
      <c r="E48" s="18">
        <v>175151115.55000001</v>
      </c>
      <c r="F48" s="18">
        <v>119321418.37</v>
      </c>
      <c r="G48" s="29"/>
      <c r="H48" s="35"/>
      <c r="I48" s="35"/>
    </row>
    <row r="49" spans="1:9" ht="15.75" customHeight="1" x14ac:dyDescent="0.2">
      <c r="A49" s="5" t="s">
        <v>38</v>
      </c>
      <c r="B49" s="6" t="s">
        <v>9</v>
      </c>
      <c r="C49" s="6" t="s">
        <v>7</v>
      </c>
      <c r="D49" s="18">
        <v>22162100</v>
      </c>
      <c r="E49" s="18">
        <v>21903051.399999999</v>
      </c>
      <c r="F49" s="18">
        <v>22668509.940000001</v>
      </c>
      <c r="G49" s="29"/>
      <c r="H49" s="35"/>
      <c r="I49" s="35"/>
    </row>
    <row r="50" spans="1:9" ht="15" customHeight="1" x14ac:dyDescent="0.2">
      <c r="A50" s="5" t="s">
        <v>57</v>
      </c>
      <c r="B50" s="6" t="s">
        <v>17</v>
      </c>
      <c r="C50" s="6" t="s">
        <v>48</v>
      </c>
      <c r="D50" s="18">
        <f>SUM(D52:D55)</f>
        <v>544912462</v>
      </c>
      <c r="E50" s="18">
        <f t="shared" ref="E50:F50" si="3">SUM(E52:E55)</f>
        <v>557564062</v>
      </c>
      <c r="F50" s="18">
        <f t="shared" si="3"/>
        <v>572266062</v>
      </c>
      <c r="G50" s="29"/>
      <c r="H50" s="29"/>
      <c r="I50" s="29"/>
    </row>
    <row r="51" spans="1:9" ht="15.75" hidden="1" customHeight="1" x14ac:dyDescent="0.2">
      <c r="A51" s="5" t="s">
        <v>43</v>
      </c>
      <c r="B51" s="6" t="s">
        <v>17</v>
      </c>
      <c r="C51" s="6" t="s">
        <v>6</v>
      </c>
      <c r="D51" s="18"/>
      <c r="E51" s="18"/>
      <c r="F51" s="18"/>
      <c r="G51" s="29"/>
      <c r="H51" s="29"/>
      <c r="I51" s="29"/>
    </row>
    <row r="52" spans="1:9" ht="15.75" customHeight="1" x14ac:dyDescent="0.2">
      <c r="A52" s="12" t="s">
        <v>43</v>
      </c>
      <c r="B52" s="6" t="s">
        <v>17</v>
      </c>
      <c r="C52" s="6" t="s">
        <v>6</v>
      </c>
      <c r="D52" s="18">
        <v>27920800</v>
      </c>
      <c r="E52" s="18">
        <v>27920800</v>
      </c>
      <c r="F52" s="18">
        <v>27920800</v>
      </c>
      <c r="G52" s="30"/>
      <c r="H52" s="29"/>
      <c r="I52" s="29"/>
    </row>
    <row r="53" spans="1:9" ht="15.75" customHeight="1" x14ac:dyDescent="0.2">
      <c r="A53" s="13" t="s">
        <v>42</v>
      </c>
      <c r="B53" s="6" t="s">
        <v>17</v>
      </c>
      <c r="C53" s="6" t="s">
        <v>8</v>
      </c>
      <c r="D53" s="18">
        <v>324175762</v>
      </c>
      <c r="E53" s="18">
        <v>336978362</v>
      </c>
      <c r="F53" s="18">
        <v>351207962</v>
      </c>
      <c r="G53" s="29"/>
      <c r="H53" s="29"/>
      <c r="I53" s="29"/>
    </row>
    <row r="54" spans="1:9" ht="15.75" customHeight="1" x14ac:dyDescent="0.2">
      <c r="A54" s="14" t="s">
        <v>34</v>
      </c>
      <c r="B54" s="6" t="s">
        <v>17</v>
      </c>
      <c r="C54" s="6" t="s">
        <v>7</v>
      </c>
      <c r="D54" s="18">
        <v>171143200</v>
      </c>
      <c r="E54" s="18">
        <v>170742200</v>
      </c>
      <c r="F54" s="18">
        <v>171454600</v>
      </c>
      <c r="G54" s="29"/>
      <c r="H54" s="29"/>
      <c r="I54" s="29"/>
    </row>
    <row r="55" spans="1:9" ht="15.75" customHeight="1" x14ac:dyDescent="0.2">
      <c r="A55" s="12" t="s">
        <v>44</v>
      </c>
      <c r="B55" s="6" t="s">
        <v>17</v>
      </c>
      <c r="C55" s="6" t="s">
        <v>14</v>
      </c>
      <c r="D55" s="18">
        <v>21672700</v>
      </c>
      <c r="E55" s="18">
        <v>21922700</v>
      </c>
      <c r="F55" s="18">
        <v>21682700</v>
      </c>
      <c r="G55" s="29"/>
      <c r="H55" s="29"/>
      <c r="I55" s="29"/>
    </row>
    <row r="56" spans="1:9" ht="15.75" customHeight="1" x14ac:dyDescent="0.2">
      <c r="A56" s="7" t="s">
        <v>58</v>
      </c>
      <c r="B56" s="6" t="s">
        <v>15</v>
      </c>
      <c r="C56" s="6" t="s">
        <v>48</v>
      </c>
      <c r="D56" s="18">
        <f>SUM(D57:D58)</f>
        <v>28059400</v>
      </c>
      <c r="E56" s="18">
        <f t="shared" ref="E56:F56" si="4">SUM(E57:E58)</f>
        <v>41998700</v>
      </c>
      <c r="F56" s="18">
        <f t="shared" si="4"/>
        <v>70154500</v>
      </c>
      <c r="G56" s="29"/>
      <c r="H56" s="29"/>
      <c r="I56" s="29"/>
    </row>
    <row r="57" spans="1:9" ht="15.75" customHeight="1" x14ac:dyDescent="0.2">
      <c r="A57" s="9" t="s">
        <v>33</v>
      </c>
      <c r="B57" s="6" t="s">
        <v>15</v>
      </c>
      <c r="C57" s="6" t="s">
        <v>6</v>
      </c>
      <c r="D57" s="18">
        <v>5559400</v>
      </c>
      <c r="E57" s="18">
        <v>8138400</v>
      </c>
      <c r="F57" s="18">
        <v>10375000</v>
      </c>
      <c r="G57" s="31"/>
      <c r="H57" s="32"/>
      <c r="I57" s="32"/>
    </row>
    <row r="58" spans="1:9" ht="15.75" customHeight="1" x14ac:dyDescent="0.2">
      <c r="A58" s="15" t="s">
        <v>76</v>
      </c>
      <c r="B58" s="6" t="s">
        <v>15</v>
      </c>
      <c r="C58" s="6" t="s">
        <v>10</v>
      </c>
      <c r="D58" s="18">
        <v>22500000</v>
      </c>
      <c r="E58" s="18">
        <v>33860300</v>
      </c>
      <c r="F58" s="18">
        <v>59779500</v>
      </c>
      <c r="G58" s="31"/>
      <c r="H58" s="32"/>
      <c r="I58" s="32"/>
    </row>
    <row r="59" spans="1:9" ht="15.75" customHeight="1" x14ac:dyDescent="0.2">
      <c r="A59" s="9" t="s">
        <v>59</v>
      </c>
      <c r="B59" s="6" t="s">
        <v>12</v>
      </c>
      <c r="C59" s="6" t="s">
        <v>48</v>
      </c>
      <c r="D59" s="18">
        <f>D60</f>
        <v>2400000</v>
      </c>
      <c r="E59" s="18">
        <f>E60</f>
        <v>2400000</v>
      </c>
      <c r="F59" s="18">
        <f>F60</f>
        <v>2400000</v>
      </c>
      <c r="G59" s="31"/>
      <c r="H59" s="32"/>
      <c r="I59" s="32"/>
    </row>
    <row r="60" spans="1:9" ht="15" customHeight="1" x14ac:dyDescent="0.2">
      <c r="A60" s="7" t="s">
        <v>35</v>
      </c>
      <c r="B60" s="6" t="s">
        <v>12</v>
      </c>
      <c r="C60" s="6" t="s">
        <v>6</v>
      </c>
      <c r="D60" s="18">
        <v>2400000</v>
      </c>
      <c r="E60" s="18">
        <v>2400000</v>
      </c>
      <c r="F60" s="18">
        <v>2400000</v>
      </c>
      <c r="G60" s="31"/>
      <c r="H60" s="32"/>
      <c r="I60" s="32"/>
    </row>
    <row r="61" spans="1:9" ht="22.5" x14ac:dyDescent="0.2">
      <c r="A61" s="7" t="s">
        <v>60</v>
      </c>
      <c r="B61" s="6" t="s">
        <v>18</v>
      </c>
      <c r="C61" s="6" t="s">
        <v>48</v>
      </c>
      <c r="D61" s="18">
        <f>D62</f>
        <v>54729800</v>
      </c>
      <c r="E61" s="18">
        <f>E62</f>
        <v>43783800</v>
      </c>
      <c r="F61" s="18">
        <f>F62</f>
        <v>43783800</v>
      </c>
      <c r="G61" s="31"/>
      <c r="H61" s="32"/>
      <c r="I61" s="32"/>
    </row>
    <row r="62" spans="1:9" ht="22.5" x14ac:dyDescent="0.2">
      <c r="A62" s="10" t="s">
        <v>77</v>
      </c>
      <c r="B62" s="6" t="s">
        <v>18</v>
      </c>
      <c r="C62" s="6" t="s">
        <v>5</v>
      </c>
      <c r="D62" s="18">
        <v>54729800</v>
      </c>
      <c r="E62" s="18">
        <v>43783800</v>
      </c>
      <c r="F62" s="18">
        <v>43783800</v>
      </c>
    </row>
    <row r="65" spans="1:1" ht="16.5" x14ac:dyDescent="0.25">
      <c r="A65" s="33"/>
    </row>
  </sheetData>
  <mergeCells count="5">
    <mergeCell ref="I39:I49"/>
    <mergeCell ref="H39:H49"/>
    <mergeCell ref="A12:C12"/>
    <mergeCell ref="A5:F7"/>
    <mergeCell ref="B2:F3"/>
  </mergeCells>
  <phoneticPr fontId="5" type="noConversion"/>
  <pageMargins left="0.70866141732283472" right="0.31496062992125984" top="0.19685039370078741" bottom="0.19685039370078741" header="0.19685039370078741" footer="0.19685039370078741"/>
  <pageSetup paperSize="9" scale="73" orientation="portrait" r:id="rId1"/>
  <headerFooter>
    <oddFooter>&amp;C&amp;P</oddFoot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2020-12-25T04:14:09Z</cp:lastPrinted>
  <dcterms:created xsi:type="dcterms:W3CDTF">1996-10-08T23:32:33Z</dcterms:created>
  <dcterms:modified xsi:type="dcterms:W3CDTF">2020-12-25T04:14:25Z</dcterms:modified>
</cp:coreProperties>
</file>