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<sst xmlns="http://schemas.openxmlformats.org/spreadsheetml/2006/main" count="2531" uniqueCount="639">
  <si>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</si>
  <si>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</si>
  <si>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</si>
  <si>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</si>
  <si>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</si>
  <si>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</si>
  <si>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</si>
  <si>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</si>
  <si>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Уплата прочих налогов, сборов и иных платежей</t>
  </si>
  <si>
    <t>99 0 00 99090</t>
  </si>
  <si>
    <t>99 0 00 51200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</si>
  <si>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</si>
  <si>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</si>
  <si>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</si>
  <si>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</si>
  <si>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Резервные фонды исполнительных огранов местного самоуправления</t>
  </si>
  <si>
    <t>14 0 00 01480</t>
  </si>
  <si>
    <t>Проведение работ по описанию местоположения границ населенных пунктов Челябинской области</t>
  </si>
  <si>
    <t>Проведение работ по описанию местоположения границ территориальных зон Челябинской области</t>
  </si>
  <si>
    <t>21 0 00 00210</t>
  </si>
  <si>
    <t>99 0 00 11700</t>
  </si>
  <si>
    <t>99 0 00 29350</t>
  </si>
  <si>
    <t>99 0 00 29900</t>
  </si>
  <si>
    <t>Иные выплаты персоналу учреждений, за исключением фонда оплаты труда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</si>
  <si>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</si>
  <si>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</si>
  <si>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</si>
  <si>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</si>
  <si>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</si>
  <si>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19 0 00 22030</t>
  </si>
  <si>
    <t>19 0 00 00320</t>
  </si>
  <si>
    <t>15 0 00 S1010</t>
  </si>
  <si>
    <t>15 0 00 S1020</t>
  </si>
  <si>
    <t>13 0 00 S6040</t>
  </si>
  <si>
    <t>13 0 00 S6050</t>
  </si>
  <si>
    <t>Субсидии местным бюджетам на строительство и реконструкция автомобильных дорог общего пользования местного значения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</si>
  <si>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</si>
  <si>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99 0 00 11200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</si>
  <si>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</si>
  <si>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</si>
  <si>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</si>
  <si>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</si>
  <si>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</si>
  <si>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</si>
  <si>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</si>
  <si>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Подготовка документов территориального планирования, градостроительного зоонирования и документации при планировке территорий за счет средств местного бюджета</t>
  </si>
  <si>
    <t>99 0 00 99120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</si>
  <si>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</si>
  <si>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06 3 00 41600</t>
  </si>
  <si>
    <t>16 0 00 16400</t>
  </si>
  <si>
    <t>08 2 00 L4970</t>
  </si>
  <si>
    <t>17 0 00 71050</t>
  </si>
  <si>
    <t>17 0 P5 00000</t>
  </si>
  <si>
    <t>17 0 P5 52280</t>
  </si>
  <si>
    <t>Оснащение объектов спортивной инфраструктуры спортивно-технологическим оборудование</t>
  </si>
  <si>
    <t>23 0 00 00000</t>
  </si>
  <si>
    <t>Муниципальная районная программа "Поддержка садоводческих некоммерческих товариществ, расположенных на территории Сосновского муниципального района"</t>
  </si>
  <si>
    <t>23 0 00 S1060</t>
  </si>
  <si>
    <t>Оказание поддержки садоводческим некоммерческим товариществам</t>
  </si>
  <si>
    <t>Гранты иным некоммерческим организациям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</si>
  <si>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</si>
  <si>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</si>
  <si>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</si>
  <si>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</si>
  <si>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06 3 P2 00000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</si>
  <si>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</si>
  <si>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</si>
  <si>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</si>
  <si>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</si>
  <si>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</si>
  <si>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</si>
  <si>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</si>
  <si>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</si>
  <si>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</si>
  <si>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Уплата налога на имущество организаций, земельного налога</t>
  </si>
  <si>
    <t>01 2 00 44210</t>
  </si>
  <si>
    <t>01 3 00 44100</t>
  </si>
  <si>
    <t xml:space="preserve">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</si>
  <si>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01 7 00 20400</t>
  </si>
  <si>
    <t>01 7 00 45200</t>
  </si>
  <si>
    <t>07 1 00 41600</t>
  </si>
  <si>
    <t>99 0 00 21110</t>
  </si>
  <si>
    <t>99 0 00 21500</t>
  </si>
  <si>
    <t>06 1 00 S4060</t>
  </si>
  <si>
    <t>Подпрограмма "Организация питания детей дошкольного возраста "</t>
  </si>
  <si>
    <t>06 1 00 42000</t>
  </si>
  <si>
    <t>06 1 00 42020</t>
  </si>
  <si>
    <t xml:space="preserve">Питание детей дошкольного возраста </t>
  </si>
  <si>
    <t>Финансовое обеспечение государственного (муниципального) задания на оказание государственных (муниципальных) услуг. (Предоставление субсидии бюджетным, автономным учреждениям и иным некоммерческим организациям)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</si>
  <si>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</si>
  <si>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</si>
  <si>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</si>
  <si>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</si>
  <si>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</si>
  <si>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Субсидии некоммерческим организациям (за исключением государственных (муниципальных) учреждений)</t>
  </si>
  <si>
    <t>632</t>
  </si>
  <si>
    <t>06 2 00 42000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</si>
  <si>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</si>
  <si>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</si>
  <si>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06 3 00 42010</t>
  </si>
  <si>
    <t xml:space="preserve"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 </t>
  </si>
  <si>
    <t>05 2 Е1 S3050</t>
  </si>
  <si>
    <t>05 3 00 S1010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</si>
  <si>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</si>
  <si>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</si>
  <si>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05 3 00 41500</t>
  </si>
  <si>
    <t>05 4 00 42100</t>
  </si>
  <si>
    <t>05 5 00 03120</t>
  </si>
  <si>
    <t>05 5 00 42100</t>
  </si>
  <si>
    <t>05 5 00 42300</t>
  </si>
  <si>
    <t>Субсидии местным бюджетам 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</si>
  <si>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05 8 00 S3030</t>
  </si>
  <si>
    <t>05 8 00 S4060</t>
  </si>
  <si>
    <t>05 8 00 42100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</si>
  <si>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</si>
  <si>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 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</si>
  <si>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</si>
  <si>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</t>
  </si>
  <si>
    <t>Регмональный проект «Социальная активность»</t>
  </si>
  <si>
    <t xml:space="preserve">22 0 G2 00000 </t>
  </si>
  <si>
    <t>Региональный проект "Формирование комфортной городской среды"</t>
  </si>
  <si>
    <t>09 1 E8 00000</t>
  </si>
  <si>
    <t>03 1 P1 00000</t>
  </si>
  <si>
    <t>Региональныый проект "Финансовая поддержка семей при рождении детей"</t>
  </si>
  <si>
    <t>Прочая закупка товаров, работ и услуг (Обеспечение деятельности (оказание услуг)  подведомственных казенных учреждений)</t>
  </si>
  <si>
    <t>05 8 00 42120</t>
  </si>
  <si>
    <t>05 8 00 42122</t>
  </si>
  <si>
    <t>Прочая закупка товаров, работ и услуг.  (Обеспечение деятельности (оказание услуг)  подведомственных казенных учреждений)</t>
  </si>
  <si>
    <t>Прочая закупка товаров, работ и услуг  (родительская плата) (Обеспечение деятельности (оказание услуг)  подведомственных казенных учреждений)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</si>
  <si>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</si>
  <si>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</si>
  <si>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</si>
  <si>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</si>
  <si>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</si>
  <si>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</si>
  <si>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</si>
  <si>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</si>
  <si>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</si>
  <si>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</si>
  <si>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07 4 00 41500</t>
  </si>
  <si>
    <t>07 7 00 00000</t>
  </si>
  <si>
    <t>07 7 00 41500</t>
  </si>
  <si>
    <t>Подпрограмма "Вакцинопофилактика"</t>
  </si>
  <si>
    <t>07 8 00 00000</t>
  </si>
  <si>
    <t>05 4 00 03020</t>
  </si>
  <si>
    <t>06 1 00 04050</t>
  </si>
  <si>
    <t>06 2 00 04050</t>
  </si>
  <si>
    <t>17 0 00 S0045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</si>
  <si>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</si>
  <si>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</si>
  <si>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</si>
  <si>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</si>
  <si>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</si>
  <si>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</si>
  <si>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</si>
  <si>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</si>
  <si>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</si>
  <si>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</si>
  <si>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</si>
  <si>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</si>
  <si>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</si>
  <si>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</si>
  <si>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</si>
  <si>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</si>
  <si>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</si>
  <si>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</si>
  <si>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03 1 00 52200</t>
  </si>
  <si>
    <t>03 1 00 52500</t>
  </si>
  <si>
    <t>03 1 00 52800</t>
  </si>
  <si>
    <t>03 1 00 53800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</si>
  <si>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</si>
  <si>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</si>
  <si>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</si>
  <si>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</si>
  <si>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</si>
  <si>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</si>
  <si>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</si>
  <si>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Выплата  единовременного социального пособия гражданам, находящихся в трудной жизненной ситуации</t>
  </si>
  <si>
    <t>07 6 00 28140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</si>
  <si>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</si>
  <si>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Организация работы органов управления социальной защиты населения</t>
  </si>
  <si>
    <t>03 2 00 28110</t>
  </si>
  <si>
    <t>03 2 00 28370</t>
  </si>
  <si>
    <t>03 3 00 40810</t>
  </si>
  <si>
    <t>07 5 00 40810</t>
  </si>
  <si>
    <t>Подпрограмма "Дети-инвалиды"</t>
  </si>
  <si>
    <t>07 6 00 40810</t>
  </si>
  <si>
    <t>11 0 00 40810</t>
  </si>
  <si>
    <t>10 0 00 20400</t>
  </si>
  <si>
    <t>Фонд оплаты труда государственных (муниципальных) органов и взносы по обязательному социальному страхованию</t>
  </si>
  <si>
    <t>10 0 00 46020</t>
  </si>
  <si>
    <t>10 0 00 51180</t>
  </si>
  <si>
    <t>Субвенции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</si>
  <si>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</si>
  <si>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</si>
  <si>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 0 F2 55550</t>
  </si>
  <si>
    <t>22 0 00 00000</t>
  </si>
  <si>
    <t>Муниципальная районная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</t>
  </si>
  <si>
    <t>Создание и содержание мест (площадок) накопления твердых коммунальных отходов</t>
  </si>
  <si>
    <t>10 0 00 72870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</si>
  <si>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</si>
  <si>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</si>
  <si>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</si>
  <si>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</si>
  <si>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</si>
  <si>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</si>
  <si>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</si>
  <si>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</si>
  <si>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</si>
  <si>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</si>
  <si>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</si>
  <si>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</si>
  <si>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</si>
  <si>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</si>
  <si>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</si>
  <si>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99 0 00 41610</t>
  </si>
  <si>
    <t>Выкуп зданий для размещения общеобразовательных организаций</t>
  </si>
  <si>
    <t>05 2 00 S1030</t>
  </si>
  <si>
    <t>05 2 00 42100</t>
  </si>
  <si>
    <t>05 3 00 42100</t>
  </si>
  <si>
    <t>Муниципальная  районная программа "Развитие информационного общества в Сосновском муниципальном районе на 2020-2025"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</si>
  <si>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</si>
  <si>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</si>
  <si>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</si>
  <si>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</si>
  <si>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</si>
  <si>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</si>
  <si>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</si>
  <si>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</si>
  <si>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</si>
  <si>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06 3 P2 S4160</t>
  </si>
  <si>
    <t>05 2 Е1 51690</t>
  </si>
  <si>
    <t>05 2 Е4 00000</t>
  </si>
  <si>
    <t>05 2 Е4 52100</t>
  </si>
  <si>
    <t>Региональный проект "Цифровая образовательная среда"</t>
  </si>
  <si>
    <t>05 8 00 S3300</t>
  </si>
  <si>
    <t>03 1 00 28430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</si>
  <si>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</si>
  <si>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25 0 00 00000</t>
  </si>
  <si>
    <t>25 0 00 13550</t>
  </si>
  <si>
    <t>Муниципальная программа "Поддержка ветеранов (пенсионеров) войны, труда, Вооруженных Сил и правоохранительных органов"</t>
  </si>
  <si>
    <t>Муниципальная районная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</si>
  <si>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</si>
  <si>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</si>
  <si>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</si>
  <si>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</si>
  <si>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</si>
  <si>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</si>
  <si>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</si>
  <si>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</si>
  <si>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</si>
  <si>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</si>
  <si>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</si>
  <si>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</si>
  <si>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</si>
  <si>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</si>
  <si>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</si>
  <si>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</si>
  <si>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</si>
  <si>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</si>
  <si>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</si>
  <si>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</si>
  <si>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</si>
  <si>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Финансовое обеспечение выполнения функций государственными органами</t>
  </si>
  <si>
    <t>Мероприятия, реализуемые бюджетными, автономными и казенными учреждениями</t>
  </si>
  <si>
    <t>Организации дополнительного образования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</si>
  <si>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</si>
  <si>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</si>
  <si>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</si>
  <si>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</si>
  <si>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</si>
  <si>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</si>
  <si>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</si>
  <si>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</si>
  <si>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</si>
  <si>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</si>
  <si>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</si>
  <si>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</si>
  <si>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</si>
  <si>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</si>
  <si>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</si>
  <si>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</si>
  <si>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</si>
  <si>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</si>
  <si>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</si>
  <si>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</si>
  <si>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</si>
  <si>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</si>
  <si>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</si>
  <si>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</si>
  <si>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</si>
  <si>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</si>
  <si>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</si>
  <si>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</si>
  <si>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</si>
  <si>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</si>
  <si>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</si>
  <si>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</si>
  <si>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</si>
  <si>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</si>
  <si>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</si>
  <si>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</si>
  <si>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</si>
  <si>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</si>
  <si>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</si>
  <si>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</si>
  <si>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</si>
  <si>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</si>
  <si>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</si>
  <si>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</si>
  <si>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</si>
  <si>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</si>
  <si>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</si>
  <si>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 xml:space="preserve">Муниципальная районная программа"Крепкая семья" </t>
  </si>
  <si>
    <t>99 0 00 00000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</si>
  <si>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</si>
  <si>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</si>
  <si>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</si>
  <si>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Комплектование, учет и хранение архивных документов, отнесенных к государственной  собственности Челябинской области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</si>
  <si>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</si>
  <si>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</si>
  <si>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</si>
  <si>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</si>
  <si>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</si>
  <si>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</si>
  <si>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</si>
  <si>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</si>
  <si>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</si>
  <si>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</si>
  <si>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</si>
  <si>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</si>
  <si>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Возмещение стоимости услуг по погребению и выплата социального пособия на погребение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</si>
  <si>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</si>
  <si>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</si>
  <si>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</si>
  <si>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</si>
  <si>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</si>
  <si>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</si>
  <si>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</si>
  <si>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</si>
  <si>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</si>
  <si>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</si>
  <si>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</si>
  <si>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</si>
  <si>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</si>
  <si>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</si>
  <si>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</si>
  <si>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</si>
  <si>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</si>
  <si>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</si>
  <si>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</si>
  <si>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</si>
  <si>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</si>
  <si>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</si>
  <si>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</si>
  <si>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</si>
  <si>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</si>
  <si>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</si>
  <si>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20 0 00 00000</t>
  </si>
  <si>
    <t>21 0 00 00000</t>
  </si>
  <si>
    <t>Муниципальная районная программа "Профилактика правонарушений на территории Сосновского района"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</si>
  <si>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</si>
  <si>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</si>
  <si>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</si>
  <si>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</si>
  <si>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</si>
  <si>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</si>
  <si>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</si>
  <si>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</si>
  <si>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</si>
  <si>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</si>
  <si>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</si>
  <si>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</si>
  <si>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</si>
  <si>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</si>
  <si>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</si>
  <si>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</si>
  <si>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</si>
  <si>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</si>
  <si>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05 7 04 45200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</si>
  <si>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</si>
  <si>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</si>
  <si>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</si>
  <si>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</si>
  <si>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</si>
  <si>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Муниципальная районная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</si>
  <si>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</si>
  <si>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</si>
  <si>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</si>
  <si>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</si>
  <si>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</si>
  <si>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</si>
  <si>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</si>
  <si>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</si>
  <si>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814</t>
  </si>
  <si>
    <t>634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</si>
  <si>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</si>
  <si>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</si>
  <si>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</si>
  <si>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</si>
  <si>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Предоставление субсидии бюджетным, автономным учреждениям и иным некоммерческим организациям</t>
  </si>
  <si>
    <t>05  8 00 00000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</si>
  <si>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</si>
  <si>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</si>
  <si>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</si>
  <si>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</si>
  <si>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</si>
  <si>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</si>
  <si>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</si>
  <si>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</si>
  <si>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</si>
  <si>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</si>
  <si>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</si>
  <si>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Прочая закупка товаров, работ и услуг для обеспечения государственных (муниципальных) нужд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</si>
  <si>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</si>
  <si>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</si>
  <si>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</si>
  <si>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</si>
  <si>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</si>
  <si>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</si>
  <si>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</si>
  <si>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</si>
  <si>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</si>
  <si>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</si>
  <si>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</si>
  <si>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</si>
  <si>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</si>
  <si>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</si>
  <si>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</si>
  <si>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</si>
  <si>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</si>
  <si>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</si>
  <si>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</si>
  <si>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</si>
  <si>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</si>
  <si>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</si>
  <si>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</si>
  <si>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</si>
  <si>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</si>
  <si>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</si>
  <si>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</si>
  <si>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</si>
  <si>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</si>
  <si>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</si>
  <si>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</si>
  <si>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</si>
  <si>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</si>
  <si>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</si>
  <si>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</si>
  <si>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</si>
  <si>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</si>
  <si>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</si>
  <si>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</si>
  <si>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</si>
  <si>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</si>
  <si>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</si>
  <si>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</si>
  <si>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</si>
  <si>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</si>
  <si>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</si>
  <si>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</si>
  <si>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</si>
  <si>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</si>
  <si>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</si>
  <si>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</si>
  <si>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</si>
  <si>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</si>
  <si>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</si>
  <si>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</si>
  <si>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</si>
  <si>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</si>
  <si>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</si>
  <si>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</si>
  <si>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</si>
  <si>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</si>
  <si>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</si>
  <si>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</si>
  <si>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</si>
  <si>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</si>
  <si>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</si>
  <si>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</si>
  <si>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</si>
  <si>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</si>
  <si>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</si>
  <si>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</si>
  <si>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</si>
  <si>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</si>
  <si>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</si>
  <si>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</si>
  <si>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</si>
  <si>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Мероприятия по проведению районных благотворительных акций к отдельным датам</t>
  </si>
  <si>
    <t>к Решению Собрания депутатов</t>
  </si>
  <si>
    <t>Уточненный план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</si>
  <si>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</si>
  <si>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</si>
  <si>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</si>
  <si>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</si>
  <si>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</si>
  <si>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района"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</si>
  <si>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</si>
  <si>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01 5 00 44000</t>
  </si>
  <si>
    <t>01 5 00 S8110</t>
  </si>
  <si>
    <t>01 6 00 42300</t>
  </si>
  <si>
    <t>Организации дополнительного образования. Подпрограмма "Развитие хорового и фестивального движения в Сосновском муниципальном районе "</t>
  </si>
  <si>
    <t>Муниципальная районная программа  «Сохранение и развитие культуры  Сосновского муниципального района»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</si>
  <si>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</si>
  <si>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</si>
  <si>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04 0 F2 00000</t>
  </si>
  <si>
    <t>05 2 00 S1020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</si>
  <si>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</si>
  <si>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качественного общего и дополнительного образования".</t>
  </si>
  <si>
    <t>Обеспечение деятельности (оказание услуг) подведомственных казенных учреждений. Дошкольные образовательные организации.</t>
  </si>
  <si>
    <t>853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</si>
  <si>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</si>
  <si>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</si>
  <si>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08 1 00 14050</t>
  </si>
  <si>
    <t>13 0 00 18040</t>
  </si>
  <si>
    <t>Cтроительство и реконструкция автомобильных дорог общего пользования местного значения</t>
  </si>
  <si>
    <t>13 0 00 18050</t>
  </si>
  <si>
    <t>Капитальный ремонт, ремонт и содержание автомобильных дорог общего пользования местного значения</t>
  </si>
  <si>
    <t>15 0 00 61081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</si>
  <si>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</si>
  <si>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15 0 00 61082</t>
  </si>
  <si>
    <t>Организация мероприятий, проводимых в приютах для животных</t>
  </si>
  <si>
    <t>17 0 00 71040</t>
  </si>
  <si>
    <t>Капитальные вложения в объекты физической культуры и спорта (местный бюджет)</t>
  </si>
  <si>
    <t>17 0 00 S004Г</t>
  </si>
  <si>
    <t>99 0 00 10010</t>
  </si>
  <si>
    <t>730</t>
  </si>
  <si>
    <t>Процентные платежи по государственному долгу</t>
  </si>
  <si>
    <t>Обслуживание муниципального долга</t>
  </si>
  <si>
    <t>880</t>
  </si>
  <si>
    <t>Специальные расходы</t>
  </si>
  <si>
    <t>831</t>
  </si>
  <si>
    <t>Исполнение судебных актов Российской Федерации и мировых соглашений по возмещению причиненного вреда</t>
  </si>
  <si>
    <t>07 6 00 28100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</si>
  <si>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</si>
  <si>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Региональный проект "Создание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</si>
  <si>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Сосновского муниципального района</t>
  </si>
  <si>
    <t>Уплата иных платежей</t>
  </si>
  <si>
    <t>Государственная поддержка лучших сельских учреждений культуры</t>
  </si>
  <si>
    <t>01 2 00 L519В</t>
  </si>
  <si>
    <t>Государственная поддержка лучших работников сельских учреждений культуры</t>
  </si>
  <si>
    <t>01 2 00 L519Г</t>
  </si>
  <si>
    <t>01 5 00 42300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</si>
  <si>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</si>
  <si>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</si>
  <si>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03 2 00 20400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</si>
  <si>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</si>
  <si>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</si>
  <si>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Обновление материально-технической базы для формирования у обучающихся современных технологических и гуманитарных навыков (местный бюджет)</t>
  </si>
  <si>
    <t>05 2 00 11690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</si>
  <si>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</si>
  <si>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</si>
  <si>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Дошкольные образовательные организации. Подпрограмма "Развитие инфраструктуры дошкольных образовательных учреждений"</t>
  </si>
  <si>
    <t>06 3 00 42000</t>
  </si>
  <si>
    <t>Общеобразовательные организации . Подпрограмма "Одаренные дети"</t>
  </si>
  <si>
    <t>Организации дополнительного образования. Подпрограмма " Одаренные дети"</t>
  </si>
  <si>
    <t>07 1 00 42300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</si>
  <si>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</si>
  <si>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Общеобразовательные организации. Подпрограмма "Патриотическое воспитание"</t>
  </si>
  <si>
    <t>Подпрограмма "Подарим Новый год детям"</t>
  </si>
  <si>
    <t>Мероприятия, реализуемые бюджетными, автономными и казенными учреждениями. Подпрограмма "Подарим Новый год детям"</t>
  </si>
  <si>
    <t>Оснащение объектов спортивной инфраструктуры спортивно-технологическим оборудование (местный бюджет)</t>
  </si>
  <si>
    <t>17 0 00 72280</t>
  </si>
  <si>
    <t>Капитальные вложения в объекты физической культуры и спорта</t>
  </si>
  <si>
    <t>17 0 00 S0040</t>
  </si>
  <si>
    <t>Муниципальная программа "Чистая вода" на территории Сосновского муниципального района на 2020-2024 годы</t>
  </si>
  <si>
    <t>27 0 00 00000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</si>
  <si>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</si>
  <si>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27 0 00 S6010</t>
  </si>
  <si>
    <t>Строительство газопроводов и газовых сетей (местный бюджет)</t>
  </si>
  <si>
    <t>99 0 00 14050</t>
  </si>
  <si>
    <t>Мероприятия, реализуемые органами исполнительной власти (иные мероприятия)</t>
  </si>
  <si>
    <t>Мероприятия по информированию населения об ограничении использования водных объектов</t>
  </si>
  <si>
    <t>Поддержка мер по обеспечению сбалансированности бюджетов</t>
  </si>
  <si>
    <t>99 0 00 72210</t>
  </si>
  <si>
    <t>Иные дотации</t>
  </si>
  <si>
    <t>512</t>
  </si>
  <si>
    <t>523</t>
  </si>
  <si>
    <t xml:space="preserve">22 0 G2 S3120 </t>
  </si>
  <si>
    <t>26 0 00 00000</t>
  </si>
  <si>
    <t>26 0 G1 S3030</t>
  </si>
  <si>
    <t>26 0 G1 00000</t>
  </si>
  <si>
    <t>Муниципальная программа "Рекультивация земельных участков, нарушенных размещением ТКО, и ликвидация объектов накопленного экологисеского вреда на территории Сосновского муниципального района" на 2020-2023 годы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</si>
  <si>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</si>
  <si>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Региональный проект "Комплексная система обращения с твердыми коммунальными отходами"</t>
  </si>
  <si>
    <t>Региональный проект " Чистая страна"</t>
  </si>
  <si>
    <t>28 0 00 00000</t>
  </si>
  <si>
    <t>28 0 00 S6160</t>
  </si>
  <si>
    <t>Муниципальная районная программа "Информирование населения о радиационной обстановке на территории Сосновского муниципального района и об ограничениях водопользования на реке Теча"</t>
  </si>
  <si>
    <t>99 0 00 14060</t>
  </si>
  <si>
    <t>Мероприятия в области коммунального хозяйства</t>
  </si>
  <si>
    <t>Реализация программ формирования современной городской среды</t>
  </si>
  <si>
    <t>05 3 00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</si>
  <si>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</si>
  <si>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06 2 00 S4020</t>
  </si>
  <si>
    <t>( руб.)</t>
  </si>
  <si>
    <t>08 2 00 S4090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</si>
  <si>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 за счет средств областного бюджета</t>
  </si>
  <si>
    <t>99 0 00 14040</t>
  </si>
  <si>
    <t>Мероприятия по организации сбора и вывоза бытовых отходов и мусора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</si>
  <si>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</si>
  <si>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</si>
  <si>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03 1 00 5380F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</si>
  <si>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</si>
  <si>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</si>
  <si>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</si>
  <si>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04 0 00 55550</t>
  </si>
  <si>
    <t>05 3 00 41600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</si>
  <si>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</si>
  <si>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</si>
  <si>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</si>
  <si>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05 8 00 L3044 </t>
  </si>
  <si>
    <t>07 6 00 53035</t>
  </si>
  <si>
    <t>13 1 00 53902</t>
  </si>
  <si>
    <t>15 0 00 11070</t>
  </si>
  <si>
    <t>20 3 00 L5110</t>
  </si>
  <si>
    <t>20 3 00 00000</t>
  </si>
  <si>
    <t>99 0 00 5930F</t>
  </si>
  <si>
    <t>Мероприятия в рамках реализации программы "Формирование современной городской среды на 2018-2022 годы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</si>
  <si>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</si>
  <si>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</si>
  <si>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Финансовое обеспечение дорожной деятельности в целях достижения целевых показателей региональных программ на автомобильных дорогах общего пользования местного значения муниципальных образований Челябинской области</t>
  </si>
  <si>
    <t>13 1 00 00000</t>
  </si>
  <si>
    <t>Подпрограмма "Финансовое обеспечение дорожной деятельности"</t>
  </si>
  <si>
    <t>Содержание в приютах животных без владельцев</t>
  </si>
  <si>
    <t>Внесение в Единый государственный реестр недвижимости сведений о местоположении границ земельных участков при выполнении комплексный кадастровых работ Сосновского муниципального района Челябинской области на 2020 год</t>
  </si>
  <si>
    <t>Проведение комплексных кадастровых работ на территории Челябинской области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</si>
  <si>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</si>
  <si>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 xml:space="preserve">Приложение № 4 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</si>
  <si>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</si>
  <si>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</si>
  <si>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</si>
  <si>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2020 год и на плановый период 2021 и 2022 годов"</t>
  </si>
  <si>
    <t xml:space="preserve">                                                                                                                                                                                           от  " 18 "   декабря   2019 г. № 669    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</si>
  <si>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</si>
  <si>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Приложение №   3</t>
  </si>
  <si>
    <t xml:space="preserve">       от        "21  "  октября  2020 г. № 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</si>
</sst>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  <numFmt numFmtId="176" formatCode="#,##0.00\ &quot;₽&quot;"/>
    <numFmt numFmtId="17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name val="Arial Cyr"/>
      <family val="0"/>
    </font>
    <font>
      <sz val="8"/>
      <color indexed="10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right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4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8" fillId="34" borderId="10" xfId="0" applyNumberFormat="1" applyFont="1" applyFill="1" applyBorder="1" applyAlignment="1" applyProtection="1">
      <alignment horizontal="left" vertical="top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75" fontId="4" fillId="0" borderId="10" xfId="0" applyNumberFormat="1" applyFont="1" applyBorder="1" applyAlignment="1" applyProtection="1">
      <alignment horizontal="left" vertical="top" wrapText="1"/>
      <protection/>
    </xf>
    <xf numFmtId="2" fontId="4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 applyProtection="1">
      <alignment horizontal="center" vertical="top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 applyProtection="1">
      <alignment horizontal="right" vertical="top" wrapText="1"/>
      <protection/>
    </xf>
    <xf numFmtId="4" fontId="8" fillId="34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9" fontId="4" fillId="33" borderId="10" xfId="0" applyNumberFormat="1" applyFont="1" applyFill="1" applyBorder="1" applyAlignment="1">
      <alignment vertical="center" wrapText="1"/>
    </xf>
    <xf numFmtId="0" fontId="7" fillId="33" borderId="10" xfId="52" applyFont="1" applyFill="1" applyBorder="1" applyAlignment="1">
      <alignment horizontal="left" vertical="center" wrapText="1"/>
      <protection/>
    </xf>
    <xf numFmtId="49" fontId="11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right" vertical="top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>
      <alignment horizontal="center" vertical="top"/>
    </xf>
    <xf numFmtId="49" fontId="13" fillId="34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52" applyFont="1" applyFill="1" applyBorder="1" applyAlignment="1">
      <alignment vertical="top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0" fontId="6" fillId="34" borderId="10" xfId="52" applyFont="1" applyFill="1" applyBorder="1" applyAlignment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left" vertical="top" wrapText="1"/>
      <protection locked="0"/>
    </xf>
    <xf numFmtId="2" fontId="7" fillId="33" borderId="10" xfId="0" applyNumberFormat="1" applyFont="1" applyFill="1" applyBorder="1" applyAlignment="1" applyProtection="1">
      <alignment horizontal="left" vertical="top" wrapText="1"/>
      <protection locked="0"/>
    </xf>
    <xf numFmtId="177" fontId="7" fillId="33" borderId="10" xfId="6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2" applyFont="1" applyFill="1" applyBorder="1" applyAlignment="1">
      <alignment horizontal="left" vertical="center" wrapText="1"/>
      <protection/>
    </xf>
    <xf numFmtId="43" fontId="7" fillId="33" borderId="10" xfId="60" applyFont="1" applyFill="1" applyBorder="1" applyAlignment="1">
      <alignment horizontal="right" vertical="center" wrapText="1"/>
    </xf>
    <xf numFmtId="43" fontId="4" fillId="0" borderId="10" xfId="60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0" fillId="0" borderId="0" xfId="0" applyNumberFormat="1" applyFont="1" applyAlignment="1">
      <alignment/>
    </xf>
    <xf numFmtId="4" fontId="0" fillId="33" borderId="0" xfId="0" applyNumberFormat="1" applyFont="1" applyFill="1" applyAlignment="1">
      <alignment/>
    </xf>
    <xf numFmtId="2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vertical="center" wrapText="1"/>
    </xf>
    <xf numFmtId="171" fontId="14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175" fontId="4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2"/>
  <sheetViews>
    <sheetView tabSelected="1" zoomScaleSheetLayoutView="75" workbookViewId="0" topLeftCell="A1">
      <selection activeCell="B4" sqref="B4:F4"/>
    </sheetView>
  </sheetViews>
  <sheetFormatPr defaultColWidth="9.00390625" defaultRowHeight="12.75"/>
  <cols>
    <col min="1" max="1" width="107.75390625" style="1" customWidth="1"/>
    <col min="2" max="2" width="13.75390625" style="1" customWidth="1"/>
    <col min="3" max="3" width="5.125" style="17" customWidth="1"/>
    <col min="4" max="5" width="3.75390625" style="1" customWidth="1"/>
    <col min="6" max="6" width="15.875" style="1" customWidth="1"/>
    <col min="7" max="7" width="13.375" style="1" bestFit="1" customWidth="1"/>
    <col min="8" max="16384" width="9.125" style="1" customWidth="1"/>
  </cols>
  <sheetData>
    <row r="1" spans="2:6" ht="12.75">
      <c r="B1" s="168" t="s">
        <v>637</v>
      </c>
      <c r="C1" s="172"/>
      <c r="D1" s="172"/>
      <c r="E1" s="172"/>
      <c r="F1" s="172"/>
    </row>
    <row r="2" spans="2:6" ht="12.75">
      <c r="B2" s="172" t="s">
        <v>491</v>
      </c>
      <c r="C2" s="172"/>
      <c r="D2" s="172"/>
      <c r="E2" s="172"/>
      <c r="F2" s="172"/>
    </row>
    <row r="3" spans="2:6" ht="12.75">
      <c r="B3" s="168" t="s">
        <v>538</v>
      </c>
      <c r="C3" s="172"/>
      <c r="D3" s="172"/>
      <c r="E3" s="172"/>
      <c r="F3" s="172"/>
    </row>
    <row r="4" spans="2:6" ht="12.75">
      <c r="B4" s="173" t="s">
        <v>638</v>
      </c>
      <c r="C4" s="173"/>
      <c r="D4" s="173"/>
      <c r="E4" s="173"/>
      <c r="F4" s="173"/>
    </row>
    <row r="5" spans="2:6" ht="12.75">
      <c r="B5" s="15"/>
      <c r="C5" s="16"/>
      <c r="D5" s="15"/>
      <c r="E5" s="15"/>
      <c r="F5" s="15"/>
    </row>
    <row r="7" spans="5:6" ht="12.75">
      <c r="E7" s="174" t="s">
        <v>630</v>
      </c>
      <c r="F7" s="166"/>
    </row>
    <row r="8" spans="2:6" ht="12.75">
      <c r="B8" s="166" t="s">
        <v>631</v>
      </c>
      <c r="C8" s="166"/>
      <c r="D8" s="166"/>
      <c r="E8" s="166"/>
      <c r="F8" s="166"/>
    </row>
    <row r="9" spans="2:6" ht="12.75">
      <c r="B9" s="166" t="s">
        <v>632</v>
      </c>
      <c r="C9" s="166"/>
      <c r="D9" s="166"/>
      <c r="E9" s="166"/>
      <c r="F9" s="166"/>
    </row>
    <row r="10" spans="1:6" ht="12.75">
      <c r="A10" s="166" t="s">
        <v>633</v>
      </c>
      <c r="B10" s="166"/>
      <c r="C10" s="166"/>
      <c r="D10" s="166"/>
      <c r="E10" s="166"/>
      <c r="F10" s="166"/>
    </row>
    <row r="11" spans="1:6" ht="12.75">
      <c r="A11" s="166" t="s">
        <v>634</v>
      </c>
      <c r="B11" s="166"/>
      <c r="C11" s="166"/>
      <c r="D11" s="166"/>
      <c r="E11" s="166"/>
      <c r="F11" s="166"/>
    </row>
    <row r="12" spans="1:6" ht="12.75">
      <c r="A12" s="166" t="s">
        <v>635</v>
      </c>
      <c r="B12" s="166"/>
      <c r="C12" s="166"/>
      <c r="D12" s="166"/>
      <c r="E12" s="166"/>
      <c r="F12" s="166"/>
    </row>
    <row r="13" spans="2:6" ht="12.75">
      <c r="B13" s="168"/>
      <c r="C13" s="168"/>
      <c r="D13" s="168"/>
      <c r="E13" s="168"/>
      <c r="F13" s="168"/>
    </row>
    <row r="14" spans="1:6" ht="12.75">
      <c r="A14" s="167" t="s">
        <v>636</v>
      </c>
      <c r="B14" s="167"/>
      <c r="C14" s="167"/>
      <c r="D14" s="167"/>
      <c r="E14" s="167"/>
      <c r="F14" s="167"/>
    </row>
    <row r="15" spans="1:6" ht="12.75">
      <c r="A15" s="167"/>
      <c r="B15" s="167"/>
      <c r="C15" s="167"/>
      <c r="D15" s="167"/>
      <c r="E15" s="167"/>
      <c r="F15" s="167"/>
    </row>
    <row r="16" spans="1:6" ht="27" customHeight="1">
      <c r="A16" s="167"/>
      <c r="B16" s="167"/>
      <c r="C16" s="167"/>
      <c r="D16" s="167"/>
      <c r="E16" s="167"/>
      <c r="F16" s="167"/>
    </row>
    <row r="17" spans="1:6" ht="15">
      <c r="A17" s="171"/>
      <c r="B17" s="171"/>
      <c r="C17" s="171"/>
      <c r="D17" s="171"/>
      <c r="E17" s="171"/>
      <c r="F17" s="171"/>
    </row>
    <row r="18" spans="1:6" s="2" customFormat="1" ht="12.75">
      <c r="A18" s="153"/>
      <c r="B18" s="153"/>
      <c r="C18" s="153"/>
      <c r="D18" s="153"/>
      <c r="E18" s="153"/>
      <c r="F18" s="154" t="s">
        <v>597</v>
      </c>
    </row>
    <row r="19" spans="1:6" ht="12.75">
      <c r="A19" s="169" t="s">
        <v>421</v>
      </c>
      <c r="B19" s="169" t="s">
        <v>422</v>
      </c>
      <c r="C19" s="169"/>
      <c r="D19" s="169"/>
      <c r="E19" s="169"/>
      <c r="F19" s="170" t="s">
        <v>492</v>
      </c>
    </row>
    <row r="20" spans="1:6" ht="75">
      <c r="A20" s="169"/>
      <c r="B20" s="18" t="s">
        <v>425</v>
      </c>
      <c r="C20" s="19" t="s">
        <v>344</v>
      </c>
      <c r="D20" s="20" t="s">
        <v>424</v>
      </c>
      <c r="E20" s="19" t="s">
        <v>451</v>
      </c>
      <c r="F20" s="170"/>
    </row>
    <row r="21" spans="1:7" ht="12.75">
      <c r="A21" s="21" t="s">
        <v>423</v>
      </c>
      <c r="B21" s="22"/>
      <c r="C21" s="23"/>
      <c r="D21" s="23"/>
      <c r="E21" s="23"/>
      <c r="F21" s="24">
        <f>F22+F84+F87+F196+F202+F320+F372+F421+F437+F447+F462+F465+F468+F481+F487+F498+F501+F518+F525+F535+F538+F542+F561+F545+F548+F555+F551+F558</f>
        <v>3805228008.04</v>
      </c>
      <c r="G21" s="150"/>
    </row>
    <row r="22" spans="1:7" ht="12.75">
      <c r="A22" s="25" t="s">
        <v>504</v>
      </c>
      <c r="B22" s="26" t="s">
        <v>277</v>
      </c>
      <c r="C22" s="27"/>
      <c r="D22" s="27"/>
      <c r="E22" s="27"/>
      <c r="F22" s="28">
        <f>F23+F28+F45+F53+F56+F65+F68</f>
        <v>184607887.85</v>
      </c>
      <c r="G22" s="150"/>
    </row>
    <row r="23" spans="1:6" s="15" customFormat="1" ht="12.75">
      <c r="A23" s="134" t="s">
        <v>355</v>
      </c>
      <c r="B23" s="116" t="s">
        <v>278</v>
      </c>
      <c r="C23" s="128"/>
      <c r="D23" s="128"/>
      <c r="E23" s="128"/>
      <c r="F23" s="117">
        <f>F24+F26</f>
        <v>67678100</v>
      </c>
    </row>
    <row r="24" spans="1:6" s="15" customFormat="1" ht="12.75">
      <c r="A24" s="140" t="s">
        <v>493</v>
      </c>
      <c r="B24" s="122" t="s">
        <v>71</v>
      </c>
      <c r="C24" s="128"/>
      <c r="D24" s="128"/>
      <c r="E24" s="128"/>
      <c r="F24" s="117">
        <f>F25</f>
        <v>66138342.9</v>
      </c>
    </row>
    <row r="25" spans="1:6" s="15" customFormat="1" ht="12.75">
      <c r="A25" s="134" t="s">
        <v>336</v>
      </c>
      <c r="B25" s="122" t="s">
        <v>71</v>
      </c>
      <c r="C25" s="118" t="s">
        <v>458</v>
      </c>
      <c r="D25" s="118" t="s">
        <v>434</v>
      </c>
      <c r="E25" s="118" t="s">
        <v>426</v>
      </c>
      <c r="F25" s="119">
        <v>66138342.9</v>
      </c>
    </row>
    <row r="26" spans="1:6" s="15" customFormat="1" ht="12.75">
      <c r="A26" s="148" t="s">
        <v>494</v>
      </c>
      <c r="B26" s="122" t="s">
        <v>72</v>
      </c>
      <c r="C26" s="118"/>
      <c r="D26" s="118"/>
      <c r="E26" s="118"/>
      <c r="F26" s="117">
        <f>F27</f>
        <v>1539757.1</v>
      </c>
    </row>
    <row r="27" spans="1:6" s="15" customFormat="1" ht="12.75">
      <c r="A27" s="134" t="s">
        <v>336</v>
      </c>
      <c r="B27" s="122" t="s">
        <v>72</v>
      </c>
      <c r="C27" s="118" t="s">
        <v>458</v>
      </c>
      <c r="D27" s="118" t="s">
        <v>434</v>
      </c>
      <c r="E27" s="118" t="s">
        <v>426</v>
      </c>
      <c r="F27" s="119">
        <v>1539757.1</v>
      </c>
    </row>
    <row r="28" spans="1:6" s="15" customFormat="1" ht="12.75">
      <c r="A28" s="127" t="s">
        <v>279</v>
      </c>
      <c r="B28" s="116" t="s">
        <v>280</v>
      </c>
      <c r="C28" s="128"/>
      <c r="D28" s="128"/>
      <c r="E28" s="128"/>
      <c r="F28" s="117">
        <f>F29+F38+F40+F43</f>
        <v>26930147.060000002</v>
      </c>
    </row>
    <row r="29" spans="1:6" s="15" customFormat="1" ht="12.75">
      <c r="A29" s="148" t="s">
        <v>495</v>
      </c>
      <c r="B29" s="122" t="s">
        <v>73</v>
      </c>
      <c r="C29" s="122"/>
      <c r="D29" s="128"/>
      <c r="E29" s="128"/>
      <c r="F29" s="117">
        <f>SUM(F30:F37)</f>
        <v>25813642.060000002</v>
      </c>
    </row>
    <row r="30" spans="1:6" s="15" customFormat="1" ht="12.75">
      <c r="A30" s="138" t="s">
        <v>417</v>
      </c>
      <c r="B30" s="122" t="s">
        <v>73</v>
      </c>
      <c r="C30" s="122" t="s">
        <v>461</v>
      </c>
      <c r="D30" s="118" t="s">
        <v>434</v>
      </c>
      <c r="E30" s="118" t="s">
        <v>426</v>
      </c>
      <c r="F30" s="119">
        <v>18201300</v>
      </c>
    </row>
    <row r="31" spans="1:6" s="15" customFormat="1" ht="12.75">
      <c r="A31" s="138" t="s">
        <v>463</v>
      </c>
      <c r="B31" s="122" t="s">
        <v>73</v>
      </c>
      <c r="C31" s="122" t="s">
        <v>462</v>
      </c>
      <c r="D31" s="118" t="s">
        <v>434</v>
      </c>
      <c r="E31" s="118" t="s">
        <v>426</v>
      </c>
      <c r="F31" s="119">
        <v>700</v>
      </c>
    </row>
    <row r="32" spans="1:6" s="15" customFormat="1" ht="22.5">
      <c r="A32" s="138" t="s">
        <v>418</v>
      </c>
      <c r="B32" s="123" t="s">
        <v>73</v>
      </c>
      <c r="C32" s="123" t="s">
        <v>416</v>
      </c>
      <c r="D32" s="118" t="s">
        <v>434</v>
      </c>
      <c r="E32" s="118" t="s">
        <v>426</v>
      </c>
      <c r="F32" s="119">
        <v>5496800</v>
      </c>
    </row>
    <row r="33" spans="1:6" s="15" customFormat="1" ht="12.75">
      <c r="A33" s="121" t="s">
        <v>473</v>
      </c>
      <c r="B33" s="122" t="s">
        <v>73</v>
      </c>
      <c r="C33" s="122" t="s">
        <v>472</v>
      </c>
      <c r="D33" s="118" t="s">
        <v>434</v>
      </c>
      <c r="E33" s="118" t="s">
        <v>426</v>
      </c>
      <c r="F33" s="119">
        <v>722158</v>
      </c>
    </row>
    <row r="34" spans="1:6" s="15" customFormat="1" ht="12.75">
      <c r="A34" s="121" t="s">
        <v>370</v>
      </c>
      <c r="B34" s="122" t="s">
        <v>73</v>
      </c>
      <c r="C34" s="122" t="s">
        <v>449</v>
      </c>
      <c r="D34" s="118" t="s">
        <v>434</v>
      </c>
      <c r="E34" s="118" t="s">
        <v>426</v>
      </c>
      <c r="F34" s="119">
        <v>1365568.45</v>
      </c>
    </row>
    <row r="35" spans="1:6" s="15" customFormat="1" ht="12.75">
      <c r="A35" s="121" t="s">
        <v>74</v>
      </c>
      <c r="B35" s="122" t="s">
        <v>73</v>
      </c>
      <c r="C35" s="122" t="s">
        <v>450</v>
      </c>
      <c r="D35" s="118" t="s">
        <v>434</v>
      </c>
      <c r="E35" s="118" t="s">
        <v>426</v>
      </c>
      <c r="F35" s="119">
        <v>22038.18</v>
      </c>
    </row>
    <row r="36" spans="1:6" s="15" customFormat="1" ht="12.75">
      <c r="A36" s="129" t="s">
        <v>8</v>
      </c>
      <c r="B36" s="122" t="s">
        <v>73</v>
      </c>
      <c r="C36" s="122" t="s">
        <v>452</v>
      </c>
      <c r="D36" s="118" t="s">
        <v>434</v>
      </c>
      <c r="E36" s="118" t="s">
        <v>426</v>
      </c>
      <c r="F36" s="119">
        <v>4498.17</v>
      </c>
    </row>
    <row r="37" spans="1:6" s="15" customFormat="1" ht="12.75">
      <c r="A37" s="129" t="s">
        <v>539</v>
      </c>
      <c r="B37" s="122" t="s">
        <v>73</v>
      </c>
      <c r="C37" s="122" t="s">
        <v>512</v>
      </c>
      <c r="D37" s="118" t="s">
        <v>434</v>
      </c>
      <c r="E37" s="118" t="s">
        <v>426</v>
      </c>
      <c r="F37" s="119">
        <v>579.26</v>
      </c>
    </row>
    <row r="38" spans="1:6" s="15" customFormat="1" ht="12.75">
      <c r="A38" s="148" t="s">
        <v>496</v>
      </c>
      <c r="B38" s="122" t="s">
        <v>75</v>
      </c>
      <c r="C38" s="122"/>
      <c r="D38" s="118"/>
      <c r="E38" s="118"/>
      <c r="F38" s="117">
        <f>F39</f>
        <v>915045</v>
      </c>
    </row>
    <row r="39" spans="1:6" s="15" customFormat="1" ht="12.75">
      <c r="A39" s="121" t="s">
        <v>370</v>
      </c>
      <c r="B39" s="122" t="s">
        <v>75</v>
      </c>
      <c r="C39" s="122" t="s">
        <v>449</v>
      </c>
      <c r="D39" s="118" t="s">
        <v>434</v>
      </c>
      <c r="E39" s="118" t="s">
        <v>426</v>
      </c>
      <c r="F39" s="119">
        <v>915045</v>
      </c>
    </row>
    <row r="40" spans="1:6" s="15" customFormat="1" ht="12.75">
      <c r="A40" s="149" t="s">
        <v>540</v>
      </c>
      <c r="B40" s="116" t="s">
        <v>541</v>
      </c>
      <c r="C40" s="118"/>
      <c r="D40" s="118"/>
      <c r="E40" s="118"/>
      <c r="F40" s="117">
        <f>F41+F42</f>
        <v>133460</v>
      </c>
    </row>
    <row r="41" spans="1:6" s="15" customFormat="1" ht="12.75">
      <c r="A41" s="134" t="s">
        <v>370</v>
      </c>
      <c r="B41" s="116" t="s">
        <v>541</v>
      </c>
      <c r="C41" s="118" t="s">
        <v>472</v>
      </c>
      <c r="D41" s="118" t="s">
        <v>434</v>
      </c>
      <c r="E41" s="118" t="s">
        <v>426</v>
      </c>
      <c r="F41" s="117">
        <v>70150</v>
      </c>
    </row>
    <row r="42" spans="1:6" s="15" customFormat="1" ht="12.75">
      <c r="A42" s="121" t="s">
        <v>370</v>
      </c>
      <c r="B42" s="116" t="s">
        <v>541</v>
      </c>
      <c r="C42" s="118" t="s">
        <v>449</v>
      </c>
      <c r="D42" s="118" t="s">
        <v>434</v>
      </c>
      <c r="E42" s="118" t="s">
        <v>426</v>
      </c>
      <c r="F42" s="117">
        <v>63310</v>
      </c>
    </row>
    <row r="43" spans="1:6" s="15" customFormat="1" ht="12.75">
      <c r="A43" s="149" t="s">
        <v>542</v>
      </c>
      <c r="B43" s="116" t="s">
        <v>543</v>
      </c>
      <c r="C43" s="118"/>
      <c r="D43" s="118"/>
      <c r="E43" s="118"/>
      <c r="F43" s="117">
        <f>F44</f>
        <v>68000</v>
      </c>
    </row>
    <row r="44" spans="1:6" s="15" customFormat="1" ht="12.75">
      <c r="A44" s="134" t="s">
        <v>456</v>
      </c>
      <c r="B44" s="116" t="s">
        <v>543</v>
      </c>
      <c r="C44" s="118" t="s">
        <v>455</v>
      </c>
      <c r="D44" s="118" t="s">
        <v>434</v>
      </c>
      <c r="E44" s="118" t="s">
        <v>426</v>
      </c>
      <c r="F44" s="117">
        <v>68000</v>
      </c>
    </row>
    <row r="45" spans="1:6" s="15" customFormat="1" ht="12.75">
      <c r="A45" s="127" t="s">
        <v>281</v>
      </c>
      <c r="B45" s="122" t="s">
        <v>282</v>
      </c>
      <c r="C45" s="118"/>
      <c r="D45" s="128"/>
      <c r="E45" s="128"/>
      <c r="F45" s="117">
        <f>F46</f>
        <v>1960260</v>
      </c>
    </row>
    <row r="46" spans="1:6" s="15" customFormat="1" ht="22.5">
      <c r="A46" s="148" t="s">
        <v>497</v>
      </c>
      <c r="B46" s="122" t="s">
        <v>76</v>
      </c>
      <c r="C46" s="118"/>
      <c r="D46" s="118"/>
      <c r="E46" s="118"/>
      <c r="F46" s="117">
        <f>SUM(F47:F52)</f>
        <v>1960260</v>
      </c>
    </row>
    <row r="47" spans="1:6" s="15" customFormat="1" ht="12.75">
      <c r="A47" s="138" t="s">
        <v>417</v>
      </c>
      <c r="B47" s="122" t="s">
        <v>76</v>
      </c>
      <c r="C47" s="122" t="s">
        <v>461</v>
      </c>
      <c r="D47" s="118" t="s">
        <v>434</v>
      </c>
      <c r="E47" s="118" t="s">
        <v>426</v>
      </c>
      <c r="F47" s="119">
        <v>1106800</v>
      </c>
    </row>
    <row r="48" spans="1:6" s="15" customFormat="1" ht="12.75">
      <c r="A48" s="138" t="s">
        <v>463</v>
      </c>
      <c r="B48" s="122" t="s">
        <v>76</v>
      </c>
      <c r="C48" s="122" t="s">
        <v>462</v>
      </c>
      <c r="D48" s="118" t="s">
        <v>434</v>
      </c>
      <c r="E48" s="118" t="s">
        <v>426</v>
      </c>
      <c r="F48" s="119">
        <v>700</v>
      </c>
    </row>
    <row r="49" spans="1:6" s="15" customFormat="1" ht="22.5">
      <c r="A49" s="138" t="s">
        <v>418</v>
      </c>
      <c r="B49" s="123" t="s">
        <v>76</v>
      </c>
      <c r="C49" s="123" t="s">
        <v>416</v>
      </c>
      <c r="D49" s="118" t="s">
        <v>434</v>
      </c>
      <c r="E49" s="118" t="s">
        <v>426</v>
      </c>
      <c r="F49" s="124">
        <v>334300</v>
      </c>
    </row>
    <row r="50" spans="1:6" s="15" customFormat="1" ht="12.75">
      <c r="A50" s="121" t="s">
        <v>473</v>
      </c>
      <c r="B50" s="122" t="s">
        <v>76</v>
      </c>
      <c r="C50" s="122" t="s">
        <v>472</v>
      </c>
      <c r="D50" s="118" t="s">
        <v>434</v>
      </c>
      <c r="E50" s="118" t="s">
        <v>426</v>
      </c>
      <c r="F50" s="119">
        <v>107955.14</v>
      </c>
    </row>
    <row r="51" spans="1:6" s="15" customFormat="1" ht="12.75">
      <c r="A51" s="121" t="s">
        <v>370</v>
      </c>
      <c r="B51" s="122" t="s">
        <v>76</v>
      </c>
      <c r="C51" s="122" t="s">
        <v>449</v>
      </c>
      <c r="D51" s="118" t="s">
        <v>434</v>
      </c>
      <c r="E51" s="118" t="s">
        <v>426</v>
      </c>
      <c r="F51" s="119">
        <v>410500</v>
      </c>
    </row>
    <row r="52" spans="1:6" s="15" customFormat="1" ht="12.75">
      <c r="A52" s="129" t="s">
        <v>539</v>
      </c>
      <c r="B52" s="122" t="s">
        <v>76</v>
      </c>
      <c r="C52" s="122" t="s">
        <v>512</v>
      </c>
      <c r="D52" s="118" t="s">
        <v>434</v>
      </c>
      <c r="E52" s="118" t="s">
        <v>426</v>
      </c>
      <c r="F52" s="119">
        <v>4.86</v>
      </c>
    </row>
    <row r="53" spans="1:6" s="15" customFormat="1" ht="12.75">
      <c r="A53" s="127" t="s">
        <v>335</v>
      </c>
      <c r="B53" s="116" t="s">
        <v>297</v>
      </c>
      <c r="C53" s="128"/>
      <c r="D53" s="128"/>
      <c r="E53" s="128"/>
      <c r="F53" s="117">
        <f>F54</f>
        <v>38948500</v>
      </c>
    </row>
    <row r="54" spans="1:6" s="15" customFormat="1" ht="22.5">
      <c r="A54" s="148" t="s">
        <v>498</v>
      </c>
      <c r="B54" s="122" t="s">
        <v>70</v>
      </c>
      <c r="C54" s="128"/>
      <c r="D54" s="128"/>
      <c r="E54" s="128"/>
      <c r="F54" s="117">
        <f>F55</f>
        <v>38948500</v>
      </c>
    </row>
    <row r="55" spans="1:6" s="15" customFormat="1" ht="12.75">
      <c r="A55" s="135" t="s">
        <v>336</v>
      </c>
      <c r="B55" s="123" t="s">
        <v>70</v>
      </c>
      <c r="C55" s="118" t="s">
        <v>458</v>
      </c>
      <c r="D55" s="118" t="s">
        <v>435</v>
      </c>
      <c r="E55" s="118" t="s">
        <v>429</v>
      </c>
      <c r="F55" s="124">
        <v>38948500</v>
      </c>
    </row>
    <row r="56" spans="1:6" s="15" customFormat="1" ht="22.5">
      <c r="A56" s="134" t="s">
        <v>298</v>
      </c>
      <c r="B56" s="116" t="s">
        <v>296</v>
      </c>
      <c r="C56" s="128"/>
      <c r="D56" s="128"/>
      <c r="E56" s="128"/>
      <c r="F56" s="117">
        <f>F57+F59+F63+F61</f>
        <v>28050093.79</v>
      </c>
    </row>
    <row r="57" spans="1:6" s="15" customFormat="1" ht="22.5">
      <c r="A57" s="149" t="s">
        <v>503</v>
      </c>
      <c r="B57" s="116" t="s">
        <v>544</v>
      </c>
      <c r="C57" s="118"/>
      <c r="D57" s="118"/>
      <c r="E57" s="118"/>
      <c r="F57" s="124">
        <f>F58</f>
        <v>211362.25</v>
      </c>
    </row>
    <row r="58" spans="1:6" s="15" customFormat="1" ht="12.75">
      <c r="A58" s="139" t="s">
        <v>341</v>
      </c>
      <c r="B58" s="116" t="s">
        <v>544</v>
      </c>
      <c r="C58" s="118" t="s">
        <v>459</v>
      </c>
      <c r="D58" s="118" t="s">
        <v>435</v>
      </c>
      <c r="E58" s="118" t="s">
        <v>429</v>
      </c>
      <c r="F58" s="117">
        <v>211362.25</v>
      </c>
    </row>
    <row r="59" spans="1:6" s="15" customFormat="1" ht="22.5">
      <c r="A59" s="148" t="s">
        <v>499</v>
      </c>
      <c r="B59" s="116" t="s">
        <v>500</v>
      </c>
      <c r="C59" s="118"/>
      <c r="D59" s="118"/>
      <c r="E59" s="118"/>
      <c r="F59" s="124">
        <f>F60</f>
        <v>10278481.54</v>
      </c>
    </row>
    <row r="60" spans="1:6" s="15" customFormat="1" ht="12.75">
      <c r="A60" s="139" t="s">
        <v>341</v>
      </c>
      <c r="B60" s="116" t="s">
        <v>500</v>
      </c>
      <c r="C60" s="118" t="s">
        <v>459</v>
      </c>
      <c r="D60" s="118" t="s">
        <v>434</v>
      </c>
      <c r="E60" s="118" t="s">
        <v>426</v>
      </c>
      <c r="F60" s="117">
        <v>10278481.54</v>
      </c>
    </row>
    <row r="61" spans="1:6" s="15" customFormat="1" ht="22.5">
      <c r="A61" s="149" t="s">
        <v>545</v>
      </c>
      <c r="B61" s="116" t="s">
        <v>546</v>
      </c>
      <c r="C61" s="118"/>
      <c r="D61" s="118"/>
      <c r="E61" s="118"/>
      <c r="F61" s="117">
        <f>F62</f>
        <v>548350</v>
      </c>
    </row>
    <row r="62" spans="1:6" s="15" customFormat="1" ht="12.75">
      <c r="A62" s="139" t="s">
        <v>341</v>
      </c>
      <c r="B62" s="116" t="s">
        <v>546</v>
      </c>
      <c r="C62" s="118" t="s">
        <v>449</v>
      </c>
      <c r="D62" s="118" t="s">
        <v>434</v>
      </c>
      <c r="E62" s="118" t="s">
        <v>426</v>
      </c>
      <c r="F62" s="117">
        <v>548350</v>
      </c>
    </row>
    <row r="63" spans="1:6" s="15" customFormat="1" ht="22.5">
      <c r="A63" s="140" t="s">
        <v>77</v>
      </c>
      <c r="B63" s="141" t="s">
        <v>501</v>
      </c>
      <c r="C63" s="123"/>
      <c r="D63" s="123"/>
      <c r="E63" s="123"/>
      <c r="F63" s="124">
        <f>F64</f>
        <v>17011900</v>
      </c>
    </row>
    <row r="64" spans="1:6" s="15" customFormat="1" ht="12.75">
      <c r="A64" s="139" t="s">
        <v>341</v>
      </c>
      <c r="B64" s="141" t="s">
        <v>501</v>
      </c>
      <c r="C64" s="123" t="s">
        <v>459</v>
      </c>
      <c r="D64" s="123" t="s">
        <v>434</v>
      </c>
      <c r="E64" s="123" t="s">
        <v>426</v>
      </c>
      <c r="F64" s="142">
        <v>17011900</v>
      </c>
    </row>
    <row r="65" spans="1:6" s="15" customFormat="1" ht="12.75">
      <c r="A65" s="127" t="s">
        <v>300</v>
      </c>
      <c r="B65" s="116" t="s">
        <v>299</v>
      </c>
      <c r="C65" s="128"/>
      <c r="D65" s="128"/>
      <c r="E65" s="128"/>
      <c r="F65" s="117">
        <f>F66</f>
        <v>100000</v>
      </c>
    </row>
    <row r="66" spans="1:6" s="15" customFormat="1" ht="22.5">
      <c r="A66" s="148" t="s">
        <v>503</v>
      </c>
      <c r="B66" s="122" t="s">
        <v>502</v>
      </c>
      <c r="C66" s="128"/>
      <c r="D66" s="128"/>
      <c r="E66" s="128"/>
      <c r="F66" s="117">
        <f>F67</f>
        <v>100000</v>
      </c>
    </row>
    <row r="67" spans="1:6" s="15" customFormat="1" ht="12.75">
      <c r="A67" s="134" t="s">
        <v>343</v>
      </c>
      <c r="B67" s="122" t="s">
        <v>502</v>
      </c>
      <c r="C67" s="118" t="s">
        <v>459</v>
      </c>
      <c r="D67" s="118" t="s">
        <v>435</v>
      </c>
      <c r="E67" s="118" t="s">
        <v>429</v>
      </c>
      <c r="F67" s="119">
        <v>100000</v>
      </c>
    </row>
    <row r="68" spans="1:6" s="15" customFormat="1" ht="12.75">
      <c r="A68" s="139" t="s">
        <v>372</v>
      </c>
      <c r="B68" s="116" t="s">
        <v>373</v>
      </c>
      <c r="C68" s="118"/>
      <c r="D68" s="118"/>
      <c r="E68" s="118"/>
      <c r="F68" s="117">
        <f>F69+F75</f>
        <v>20940787</v>
      </c>
    </row>
    <row r="69" spans="1:6" s="15" customFormat="1" ht="12.75">
      <c r="A69" s="129" t="s">
        <v>374</v>
      </c>
      <c r="B69" s="122" t="s">
        <v>78</v>
      </c>
      <c r="C69" s="118"/>
      <c r="D69" s="118"/>
      <c r="E69" s="118"/>
      <c r="F69" s="117">
        <f>SUM(F70:F74)</f>
        <v>2203728.94</v>
      </c>
    </row>
    <row r="70" spans="1:6" s="15" customFormat="1" ht="12.75">
      <c r="A70" s="138" t="s">
        <v>350</v>
      </c>
      <c r="B70" s="122" t="s">
        <v>78</v>
      </c>
      <c r="C70" s="118" t="s">
        <v>446</v>
      </c>
      <c r="D70" s="118" t="s">
        <v>434</v>
      </c>
      <c r="E70" s="118" t="s">
        <v>430</v>
      </c>
      <c r="F70" s="119">
        <v>1577245</v>
      </c>
    </row>
    <row r="71" spans="1:6" s="15" customFormat="1" ht="12.75">
      <c r="A71" s="129" t="s">
        <v>447</v>
      </c>
      <c r="B71" s="122" t="s">
        <v>78</v>
      </c>
      <c r="C71" s="118" t="s">
        <v>448</v>
      </c>
      <c r="D71" s="118" t="s">
        <v>434</v>
      </c>
      <c r="E71" s="118" t="s">
        <v>430</v>
      </c>
      <c r="F71" s="119">
        <v>10215.04</v>
      </c>
    </row>
    <row r="72" spans="1:6" s="15" customFormat="1" ht="22.5">
      <c r="A72" s="138" t="s">
        <v>351</v>
      </c>
      <c r="B72" s="123" t="s">
        <v>78</v>
      </c>
      <c r="C72" s="118" t="s">
        <v>349</v>
      </c>
      <c r="D72" s="118" t="s">
        <v>434</v>
      </c>
      <c r="E72" s="118" t="s">
        <v>430</v>
      </c>
      <c r="F72" s="124">
        <v>476328</v>
      </c>
    </row>
    <row r="73" spans="1:6" s="15" customFormat="1" ht="12.75">
      <c r="A73" s="121" t="s">
        <v>473</v>
      </c>
      <c r="B73" s="123" t="s">
        <v>78</v>
      </c>
      <c r="C73" s="118" t="s">
        <v>472</v>
      </c>
      <c r="D73" s="118" t="s">
        <v>434</v>
      </c>
      <c r="E73" s="118" t="s">
        <v>430</v>
      </c>
      <c r="F73" s="124">
        <v>107700</v>
      </c>
    </row>
    <row r="74" spans="1:6" s="15" customFormat="1" ht="12.75">
      <c r="A74" s="121" t="s">
        <v>370</v>
      </c>
      <c r="B74" s="122" t="s">
        <v>78</v>
      </c>
      <c r="C74" s="118" t="s">
        <v>449</v>
      </c>
      <c r="D74" s="118" t="s">
        <v>434</v>
      </c>
      <c r="E74" s="118" t="s">
        <v>430</v>
      </c>
      <c r="F74" s="119">
        <v>32240.9</v>
      </c>
    </row>
    <row r="75" spans="1:6" s="15" customFormat="1" ht="22.5">
      <c r="A75" s="129" t="s">
        <v>271</v>
      </c>
      <c r="B75" s="123" t="s">
        <v>79</v>
      </c>
      <c r="C75" s="118"/>
      <c r="D75" s="118"/>
      <c r="E75" s="118"/>
      <c r="F75" s="117">
        <f>SUM(F76:F83)</f>
        <v>18737058.06</v>
      </c>
    </row>
    <row r="76" spans="1:6" s="15" customFormat="1" ht="12.75">
      <c r="A76" s="138" t="s">
        <v>417</v>
      </c>
      <c r="B76" s="122" t="s">
        <v>79</v>
      </c>
      <c r="C76" s="122" t="s">
        <v>461</v>
      </c>
      <c r="D76" s="118" t="s">
        <v>434</v>
      </c>
      <c r="E76" s="118" t="s">
        <v>430</v>
      </c>
      <c r="F76" s="119">
        <v>13811689.76</v>
      </c>
    </row>
    <row r="77" spans="1:6" s="15" customFormat="1" ht="12.75">
      <c r="A77" s="138" t="s">
        <v>463</v>
      </c>
      <c r="B77" s="123" t="s">
        <v>79</v>
      </c>
      <c r="C77" s="123" t="s">
        <v>462</v>
      </c>
      <c r="D77" s="118" t="s">
        <v>434</v>
      </c>
      <c r="E77" s="118" t="s">
        <v>430</v>
      </c>
      <c r="F77" s="119">
        <v>840.24</v>
      </c>
    </row>
    <row r="78" spans="1:6" s="15" customFormat="1" ht="22.5">
      <c r="A78" s="138" t="s">
        <v>418</v>
      </c>
      <c r="B78" s="123" t="s">
        <v>79</v>
      </c>
      <c r="C78" s="123" t="s">
        <v>416</v>
      </c>
      <c r="D78" s="118" t="s">
        <v>434</v>
      </c>
      <c r="E78" s="118" t="s">
        <v>430</v>
      </c>
      <c r="F78" s="119">
        <v>4171384</v>
      </c>
    </row>
    <row r="79" spans="1:6" s="15" customFormat="1" ht="12.75">
      <c r="A79" s="121" t="s">
        <v>473</v>
      </c>
      <c r="B79" s="122" t="s">
        <v>79</v>
      </c>
      <c r="C79" s="122" t="s">
        <v>472</v>
      </c>
      <c r="D79" s="118" t="s">
        <v>434</v>
      </c>
      <c r="E79" s="118" t="s">
        <v>430</v>
      </c>
      <c r="F79" s="119">
        <v>605044.06</v>
      </c>
    </row>
    <row r="80" spans="1:6" s="15" customFormat="1" ht="12.75">
      <c r="A80" s="35" t="s">
        <v>370</v>
      </c>
      <c r="B80" s="32" t="s">
        <v>79</v>
      </c>
      <c r="C80" s="40" t="s">
        <v>449</v>
      </c>
      <c r="D80" s="9" t="s">
        <v>434</v>
      </c>
      <c r="E80" s="9" t="s">
        <v>430</v>
      </c>
      <c r="F80" s="41">
        <v>147900</v>
      </c>
    </row>
    <row r="81" spans="1:6" s="15" customFormat="1" ht="12.75">
      <c r="A81" s="35" t="s">
        <v>74</v>
      </c>
      <c r="B81" s="32" t="s">
        <v>79</v>
      </c>
      <c r="C81" s="40" t="s">
        <v>450</v>
      </c>
      <c r="D81" s="9" t="s">
        <v>434</v>
      </c>
      <c r="E81" s="9" t="s">
        <v>430</v>
      </c>
      <c r="F81" s="41">
        <v>86.99</v>
      </c>
    </row>
    <row r="82" spans="1:6" s="15" customFormat="1" ht="12.75">
      <c r="A82" s="129" t="s">
        <v>8</v>
      </c>
      <c r="B82" s="32" t="s">
        <v>79</v>
      </c>
      <c r="C82" s="40" t="s">
        <v>452</v>
      </c>
      <c r="D82" s="9" t="s">
        <v>434</v>
      </c>
      <c r="E82" s="9" t="s">
        <v>430</v>
      </c>
      <c r="F82" s="41">
        <v>113</v>
      </c>
    </row>
    <row r="83" spans="1:6" s="15" customFormat="1" ht="12.75">
      <c r="A83" s="129" t="s">
        <v>539</v>
      </c>
      <c r="B83" s="32" t="s">
        <v>79</v>
      </c>
      <c r="C83" s="40" t="s">
        <v>512</v>
      </c>
      <c r="D83" s="9" t="s">
        <v>434</v>
      </c>
      <c r="E83" s="9" t="s">
        <v>430</v>
      </c>
      <c r="F83" s="41">
        <v>0.01</v>
      </c>
    </row>
    <row r="84" spans="1:6" s="15" customFormat="1" ht="22.5">
      <c r="A84" s="42" t="s">
        <v>220</v>
      </c>
      <c r="B84" s="43" t="s">
        <v>203</v>
      </c>
      <c r="C84" s="44"/>
      <c r="D84" s="44"/>
      <c r="E84" s="44"/>
      <c r="F84" s="98">
        <f>F85</f>
        <v>2945000</v>
      </c>
    </row>
    <row r="85" spans="1:6" s="15" customFormat="1" ht="12.75">
      <c r="A85" s="45" t="s">
        <v>221</v>
      </c>
      <c r="B85" s="46" t="s">
        <v>204</v>
      </c>
      <c r="C85" s="47"/>
      <c r="D85" s="47"/>
      <c r="E85" s="47"/>
      <c r="F85" s="48">
        <f>F86</f>
        <v>2945000</v>
      </c>
    </row>
    <row r="86" spans="1:6" s="15" customFormat="1" ht="12.75">
      <c r="A86" s="49" t="s">
        <v>473</v>
      </c>
      <c r="B86" s="46" t="s">
        <v>204</v>
      </c>
      <c r="C86" s="47" t="s">
        <v>472</v>
      </c>
      <c r="D86" s="47" t="s">
        <v>430</v>
      </c>
      <c r="E86" s="47" t="s">
        <v>437</v>
      </c>
      <c r="F86" s="48">
        <v>2945000</v>
      </c>
    </row>
    <row r="87" spans="1:7" s="15" customFormat="1" ht="12.75">
      <c r="A87" s="50" t="s">
        <v>375</v>
      </c>
      <c r="B87" s="26" t="s">
        <v>283</v>
      </c>
      <c r="C87" s="51"/>
      <c r="D87" s="51"/>
      <c r="E87" s="51"/>
      <c r="F87" s="28">
        <f>F88+F160+F191</f>
        <v>365249385.86</v>
      </c>
      <c r="G87" s="157"/>
    </row>
    <row r="88" spans="1:6" s="15" customFormat="1" ht="22.5">
      <c r="A88" s="129" t="s">
        <v>383</v>
      </c>
      <c r="B88" s="122" t="s">
        <v>384</v>
      </c>
      <c r="C88" s="122"/>
      <c r="D88" s="122"/>
      <c r="E88" s="122"/>
      <c r="F88" s="117">
        <f>F157+F89+F92+F95+F98+F101+F104+F107+F110+F113+F117+F120+F123+F126+F128+F134+F138+F141+F144+F147+F152+F154+F131+F150</f>
        <v>312697063</v>
      </c>
    </row>
    <row r="89" spans="1:6" s="15" customFormat="1" ht="22.5">
      <c r="A89" s="35" t="s">
        <v>464</v>
      </c>
      <c r="B89" s="36" t="s">
        <v>151</v>
      </c>
      <c r="C89" s="36"/>
      <c r="D89" s="36"/>
      <c r="E89" s="36"/>
      <c r="F89" s="124">
        <f>F90+F91</f>
        <v>6925823</v>
      </c>
    </row>
    <row r="90" spans="1:6" s="15" customFormat="1" ht="12.75">
      <c r="A90" s="35" t="s">
        <v>370</v>
      </c>
      <c r="B90" s="32" t="s">
        <v>151</v>
      </c>
      <c r="C90" s="32" t="s">
        <v>449</v>
      </c>
      <c r="D90" s="32" t="s">
        <v>437</v>
      </c>
      <c r="E90" s="32" t="s">
        <v>429</v>
      </c>
      <c r="F90" s="119">
        <v>102400</v>
      </c>
    </row>
    <row r="91" spans="1:6" s="15" customFormat="1" ht="12.75">
      <c r="A91" s="29" t="s">
        <v>337</v>
      </c>
      <c r="B91" s="32" t="s">
        <v>151</v>
      </c>
      <c r="C91" s="32" t="s">
        <v>260</v>
      </c>
      <c r="D91" s="32" t="s">
        <v>437</v>
      </c>
      <c r="E91" s="32" t="s">
        <v>429</v>
      </c>
      <c r="F91" s="119">
        <v>6823423</v>
      </c>
    </row>
    <row r="92" spans="1:6" s="15" customFormat="1" ht="12.75">
      <c r="A92" s="53" t="s">
        <v>488</v>
      </c>
      <c r="B92" s="38" t="s">
        <v>152</v>
      </c>
      <c r="C92" s="32"/>
      <c r="D92" s="32"/>
      <c r="E92" s="32"/>
      <c r="F92" s="119">
        <f>F93+F94</f>
        <v>30133300</v>
      </c>
    </row>
    <row r="93" spans="1:6" s="15" customFormat="1" ht="12.75">
      <c r="A93" s="35" t="s">
        <v>370</v>
      </c>
      <c r="B93" s="38" t="s">
        <v>152</v>
      </c>
      <c r="C93" s="38" t="s">
        <v>449</v>
      </c>
      <c r="D93" s="32" t="s">
        <v>437</v>
      </c>
      <c r="E93" s="32" t="s">
        <v>429</v>
      </c>
      <c r="F93" s="119">
        <v>378793.66</v>
      </c>
    </row>
    <row r="94" spans="1:6" s="15" customFormat="1" ht="12.75">
      <c r="A94" s="35" t="s">
        <v>465</v>
      </c>
      <c r="B94" s="38" t="s">
        <v>152</v>
      </c>
      <c r="C94" s="38" t="s">
        <v>468</v>
      </c>
      <c r="D94" s="32" t="s">
        <v>437</v>
      </c>
      <c r="E94" s="32" t="s">
        <v>429</v>
      </c>
      <c r="F94" s="120">
        <v>29754506.34</v>
      </c>
    </row>
    <row r="95" spans="1:6" s="15" customFormat="1" ht="22.5">
      <c r="A95" s="53" t="s">
        <v>489</v>
      </c>
      <c r="B95" s="38" t="s">
        <v>153</v>
      </c>
      <c r="C95" s="32"/>
      <c r="D95" s="32"/>
      <c r="E95" s="32"/>
      <c r="F95" s="119">
        <f>F96+F97</f>
        <v>11536200</v>
      </c>
    </row>
    <row r="96" spans="1:6" s="15" customFormat="1" ht="12.75">
      <c r="A96" s="35" t="s">
        <v>370</v>
      </c>
      <c r="B96" s="38" t="s">
        <v>153</v>
      </c>
      <c r="C96" s="32" t="s">
        <v>449</v>
      </c>
      <c r="D96" s="32" t="s">
        <v>437</v>
      </c>
      <c r="E96" s="32" t="s">
        <v>429</v>
      </c>
      <c r="F96" s="119">
        <v>172977.93</v>
      </c>
    </row>
    <row r="97" spans="1:6" s="15" customFormat="1" ht="12.75">
      <c r="A97" s="35" t="s">
        <v>465</v>
      </c>
      <c r="B97" s="38" t="s">
        <v>153</v>
      </c>
      <c r="C97" s="32" t="s">
        <v>468</v>
      </c>
      <c r="D97" s="32" t="s">
        <v>437</v>
      </c>
      <c r="E97" s="32" t="s">
        <v>429</v>
      </c>
      <c r="F97" s="120">
        <v>11363222.07</v>
      </c>
    </row>
    <row r="98" spans="1:6" s="15" customFormat="1" ht="22.5">
      <c r="A98" s="149" t="s">
        <v>505</v>
      </c>
      <c r="B98" s="38" t="s">
        <v>154</v>
      </c>
      <c r="C98" s="32"/>
      <c r="D98" s="32"/>
      <c r="E98" s="32"/>
      <c r="F98" s="119">
        <f>F99+F100</f>
        <v>33646300</v>
      </c>
    </row>
    <row r="99" spans="1:6" s="15" customFormat="1" ht="12.75">
      <c r="A99" s="35" t="s">
        <v>370</v>
      </c>
      <c r="B99" s="38" t="s">
        <v>154</v>
      </c>
      <c r="C99" s="32" t="s">
        <v>449</v>
      </c>
      <c r="D99" s="32" t="s">
        <v>437</v>
      </c>
      <c r="E99" s="32" t="s">
        <v>429</v>
      </c>
      <c r="F99" s="119">
        <v>574163.08</v>
      </c>
    </row>
    <row r="100" spans="1:6" s="15" customFormat="1" ht="12.75">
      <c r="A100" s="35" t="s">
        <v>465</v>
      </c>
      <c r="B100" s="38" t="s">
        <v>154</v>
      </c>
      <c r="C100" s="32" t="s">
        <v>468</v>
      </c>
      <c r="D100" s="32" t="s">
        <v>437</v>
      </c>
      <c r="E100" s="32" t="s">
        <v>429</v>
      </c>
      <c r="F100" s="120">
        <v>33072136.92</v>
      </c>
    </row>
    <row r="101" spans="1:6" s="15" customFormat="1" ht="22.5">
      <c r="A101" s="53" t="s">
        <v>487</v>
      </c>
      <c r="B101" s="38" t="s">
        <v>155</v>
      </c>
      <c r="C101" s="32"/>
      <c r="D101" s="32"/>
      <c r="E101" s="32"/>
      <c r="F101" s="119">
        <f>F102+F103</f>
        <v>3181600</v>
      </c>
    </row>
    <row r="102" spans="1:6" s="15" customFormat="1" ht="12.75">
      <c r="A102" s="35" t="s">
        <v>370</v>
      </c>
      <c r="B102" s="38" t="s">
        <v>155</v>
      </c>
      <c r="C102" s="32" t="s">
        <v>449</v>
      </c>
      <c r="D102" s="32" t="s">
        <v>437</v>
      </c>
      <c r="E102" s="32" t="s">
        <v>429</v>
      </c>
      <c r="F102" s="33">
        <v>53822.8</v>
      </c>
    </row>
    <row r="103" spans="1:6" s="15" customFormat="1" ht="12.75">
      <c r="A103" s="35" t="s">
        <v>465</v>
      </c>
      <c r="B103" s="38" t="s">
        <v>155</v>
      </c>
      <c r="C103" s="32" t="s">
        <v>468</v>
      </c>
      <c r="D103" s="32" t="s">
        <v>437</v>
      </c>
      <c r="E103" s="32" t="s">
        <v>429</v>
      </c>
      <c r="F103" s="39">
        <v>3127777.2</v>
      </c>
    </row>
    <row r="104" spans="1:6" s="15" customFormat="1" ht="12.75">
      <c r="A104" s="53" t="s">
        <v>332</v>
      </c>
      <c r="B104" s="38" t="s">
        <v>156</v>
      </c>
      <c r="C104" s="32"/>
      <c r="D104" s="32"/>
      <c r="E104" s="32"/>
      <c r="F104" s="33">
        <f>F105+F106</f>
        <v>26795000</v>
      </c>
    </row>
    <row r="105" spans="1:6" s="15" customFormat="1" ht="12.75">
      <c r="A105" s="35" t="s">
        <v>370</v>
      </c>
      <c r="B105" s="38" t="s">
        <v>156</v>
      </c>
      <c r="C105" s="32" t="s">
        <v>449</v>
      </c>
      <c r="D105" s="32" t="s">
        <v>437</v>
      </c>
      <c r="E105" s="32" t="s">
        <v>429</v>
      </c>
      <c r="F105" s="33">
        <v>471324.19</v>
      </c>
    </row>
    <row r="106" spans="1:6" s="15" customFormat="1" ht="12.75">
      <c r="A106" s="35" t="s">
        <v>465</v>
      </c>
      <c r="B106" s="38" t="s">
        <v>156</v>
      </c>
      <c r="C106" s="32" t="s">
        <v>468</v>
      </c>
      <c r="D106" s="32" t="s">
        <v>437</v>
      </c>
      <c r="E106" s="32" t="s">
        <v>429</v>
      </c>
      <c r="F106" s="39">
        <v>26323675.81</v>
      </c>
    </row>
    <row r="107" spans="1:6" s="15" customFormat="1" ht="22.5">
      <c r="A107" s="53" t="s">
        <v>173</v>
      </c>
      <c r="B107" s="38" t="s">
        <v>157</v>
      </c>
      <c r="C107" s="32"/>
      <c r="D107" s="32"/>
      <c r="E107" s="32"/>
      <c r="F107" s="33">
        <f>F108+F109</f>
        <v>76300</v>
      </c>
    </row>
    <row r="108" spans="1:6" s="15" customFormat="1" ht="12.75">
      <c r="A108" s="35" t="s">
        <v>370</v>
      </c>
      <c r="B108" s="38" t="s">
        <v>157</v>
      </c>
      <c r="C108" s="32" t="s">
        <v>449</v>
      </c>
      <c r="D108" s="32" t="s">
        <v>437</v>
      </c>
      <c r="E108" s="32" t="s">
        <v>429</v>
      </c>
      <c r="F108" s="33">
        <v>1539.63</v>
      </c>
    </row>
    <row r="109" spans="1:6" s="15" customFormat="1" ht="12.75">
      <c r="A109" s="29" t="s">
        <v>337</v>
      </c>
      <c r="B109" s="38" t="s">
        <v>157</v>
      </c>
      <c r="C109" s="32" t="s">
        <v>260</v>
      </c>
      <c r="D109" s="32" t="s">
        <v>437</v>
      </c>
      <c r="E109" s="32" t="s">
        <v>429</v>
      </c>
      <c r="F109" s="39">
        <v>74760.37</v>
      </c>
    </row>
    <row r="110" spans="1:6" s="15" customFormat="1" ht="22.5">
      <c r="A110" s="53" t="s">
        <v>174</v>
      </c>
      <c r="B110" s="52" t="s">
        <v>158</v>
      </c>
      <c r="C110" s="36"/>
      <c r="D110" s="36"/>
      <c r="E110" s="36"/>
      <c r="F110" s="37">
        <f>F111+F112</f>
        <v>6900</v>
      </c>
    </row>
    <row r="111" spans="1:6" s="15" customFormat="1" ht="12.75">
      <c r="A111" s="35" t="s">
        <v>370</v>
      </c>
      <c r="B111" s="38" t="s">
        <v>158</v>
      </c>
      <c r="C111" s="32" t="s">
        <v>449</v>
      </c>
      <c r="D111" s="32" t="s">
        <v>437</v>
      </c>
      <c r="E111" s="32" t="s">
        <v>429</v>
      </c>
      <c r="F111" s="33">
        <v>100</v>
      </c>
    </row>
    <row r="112" spans="1:6" s="15" customFormat="1" ht="12.75">
      <c r="A112" s="35" t="s">
        <v>465</v>
      </c>
      <c r="B112" s="38" t="s">
        <v>158</v>
      </c>
      <c r="C112" s="32" t="s">
        <v>468</v>
      </c>
      <c r="D112" s="32" t="s">
        <v>437</v>
      </c>
      <c r="E112" s="32" t="s">
        <v>429</v>
      </c>
      <c r="F112" s="39">
        <v>6800</v>
      </c>
    </row>
    <row r="113" spans="1:6" s="15" customFormat="1" ht="22.5">
      <c r="A113" s="53" t="s">
        <v>303</v>
      </c>
      <c r="B113" s="38" t="s">
        <v>159</v>
      </c>
      <c r="C113" s="32"/>
      <c r="D113" s="32"/>
      <c r="E113" s="32"/>
      <c r="F113" s="33">
        <f>F115+F116+F114</f>
        <v>1631400</v>
      </c>
    </row>
    <row r="114" spans="1:6" s="15" customFormat="1" ht="12.75">
      <c r="A114" s="35" t="s">
        <v>473</v>
      </c>
      <c r="B114" s="38" t="s">
        <v>159</v>
      </c>
      <c r="C114" s="32" t="s">
        <v>472</v>
      </c>
      <c r="D114" s="32" t="s">
        <v>437</v>
      </c>
      <c r="E114" s="32" t="s">
        <v>429</v>
      </c>
      <c r="F114" s="33">
        <v>13577</v>
      </c>
    </row>
    <row r="115" spans="1:6" s="15" customFormat="1" ht="12.75">
      <c r="A115" s="35" t="s">
        <v>370</v>
      </c>
      <c r="B115" s="38" t="s">
        <v>159</v>
      </c>
      <c r="C115" s="32" t="s">
        <v>449</v>
      </c>
      <c r="D115" s="32" t="s">
        <v>437</v>
      </c>
      <c r="E115" s="32" t="s">
        <v>429</v>
      </c>
      <c r="F115" s="33">
        <v>41348.54</v>
      </c>
    </row>
    <row r="116" spans="1:6" s="15" customFormat="1" ht="12.75">
      <c r="A116" s="35" t="s">
        <v>465</v>
      </c>
      <c r="B116" s="38" t="s">
        <v>159</v>
      </c>
      <c r="C116" s="32" t="s">
        <v>468</v>
      </c>
      <c r="D116" s="32" t="s">
        <v>437</v>
      </c>
      <c r="E116" s="32" t="s">
        <v>429</v>
      </c>
      <c r="F116" s="39">
        <v>1576474.46</v>
      </c>
    </row>
    <row r="117" spans="1:6" s="15" customFormat="1" ht="12.75">
      <c r="A117" s="53" t="s">
        <v>466</v>
      </c>
      <c r="B117" s="38" t="s">
        <v>160</v>
      </c>
      <c r="C117" s="32"/>
      <c r="D117" s="32"/>
      <c r="E117" s="32"/>
      <c r="F117" s="33">
        <f>F118+F119</f>
        <v>23594800</v>
      </c>
    </row>
    <row r="118" spans="1:6" s="15" customFormat="1" ht="12.75">
      <c r="A118" s="35" t="s">
        <v>370</v>
      </c>
      <c r="B118" s="38" t="s">
        <v>160</v>
      </c>
      <c r="C118" s="32" t="s">
        <v>449</v>
      </c>
      <c r="D118" s="32" t="s">
        <v>437</v>
      </c>
      <c r="E118" s="32" t="s">
        <v>429</v>
      </c>
      <c r="F118" s="33">
        <v>508557.27</v>
      </c>
    </row>
    <row r="119" spans="1:6" s="15" customFormat="1" ht="12.75">
      <c r="A119" s="35" t="s">
        <v>337</v>
      </c>
      <c r="B119" s="38" t="s">
        <v>160</v>
      </c>
      <c r="C119" s="32" t="s">
        <v>260</v>
      </c>
      <c r="D119" s="32" t="s">
        <v>437</v>
      </c>
      <c r="E119" s="32" t="s">
        <v>429</v>
      </c>
      <c r="F119" s="39">
        <v>23086242.73</v>
      </c>
    </row>
    <row r="120" spans="1:6" s="15" customFormat="1" ht="22.5">
      <c r="A120" s="53" t="s">
        <v>479</v>
      </c>
      <c r="B120" s="38" t="s">
        <v>161</v>
      </c>
      <c r="C120" s="32"/>
      <c r="D120" s="32"/>
      <c r="E120" s="32"/>
      <c r="F120" s="33">
        <f>F121+F122</f>
        <v>55367100</v>
      </c>
    </row>
    <row r="121" spans="1:6" s="15" customFormat="1" ht="12.75">
      <c r="A121" s="35" t="s">
        <v>370</v>
      </c>
      <c r="B121" s="38" t="s">
        <v>161</v>
      </c>
      <c r="C121" s="32" t="s">
        <v>449</v>
      </c>
      <c r="D121" s="32" t="s">
        <v>437</v>
      </c>
      <c r="E121" s="32" t="s">
        <v>429</v>
      </c>
      <c r="F121" s="33">
        <v>611694.34</v>
      </c>
    </row>
    <row r="122" spans="1:6" s="15" customFormat="1" ht="12.75">
      <c r="A122" s="29" t="s">
        <v>337</v>
      </c>
      <c r="B122" s="38" t="s">
        <v>161</v>
      </c>
      <c r="C122" s="32" t="s">
        <v>260</v>
      </c>
      <c r="D122" s="32" t="s">
        <v>437</v>
      </c>
      <c r="E122" s="32" t="s">
        <v>429</v>
      </c>
      <c r="F122" s="39">
        <v>54755405.66</v>
      </c>
    </row>
    <row r="123" spans="1:6" s="15" customFormat="1" ht="12.75">
      <c r="A123" s="53" t="s">
        <v>331</v>
      </c>
      <c r="B123" s="38" t="s">
        <v>162</v>
      </c>
      <c r="C123" s="32"/>
      <c r="D123" s="32"/>
      <c r="E123" s="32"/>
      <c r="F123" s="33">
        <f>F124+F125</f>
        <v>932200</v>
      </c>
    </row>
    <row r="124" spans="1:6" s="15" customFormat="1" ht="12.75">
      <c r="A124" s="35" t="s">
        <v>370</v>
      </c>
      <c r="B124" s="38" t="s">
        <v>162</v>
      </c>
      <c r="C124" s="32" t="s">
        <v>449</v>
      </c>
      <c r="D124" s="32" t="s">
        <v>437</v>
      </c>
      <c r="E124" s="32" t="s">
        <v>429</v>
      </c>
      <c r="F124" s="33">
        <v>17000</v>
      </c>
    </row>
    <row r="125" spans="1:6" s="15" customFormat="1" ht="12.75">
      <c r="A125" s="35" t="s">
        <v>465</v>
      </c>
      <c r="B125" s="38" t="s">
        <v>162</v>
      </c>
      <c r="C125" s="32" t="s">
        <v>468</v>
      </c>
      <c r="D125" s="32" t="s">
        <v>437</v>
      </c>
      <c r="E125" s="32" t="s">
        <v>429</v>
      </c>
      <c r="F125" s="39">
        <v>915200</v>
      </c>
    </row>
    <row r="126" spans="1:6" s="15" customFormat="1" ht="12.75">
      <c r="A126" s="53" t="s">
        <v>301</v>
      </c>
      <c r="B126" s="38" t="s">
        <v>163</v>
      </c>
      <c r="C126" s="32"/>
      <c r="D126" s="32"/>
      <c r="E126" s="32"/>
      <c r="F126" s="39">
        <f>F127</f>
        <v>1200</v>
      </c>
    </row>
    <row r="127" spans="1:6" s="15" customFormat="1" ht="12.75">
      <c r="A127" s="35" t="s">
        <v>465</v>
      </c>
      <c r="B127" s="38" t="s">
        <v>163</v>
      </c>
      <c r="C127" s="32" t="s">
        <v>468</v>
      </c>
      <c r="D127" s="32" t="s">
        <v>437</v>
      </c>
      <c r="E127" s="32" t="s">
        <v>429</v>
      </c>
      <c r="F127" s="39">
        <v>1200</v>
      </c>
    </row>
    <row r="128" spans="1:6" s="15" customFormat="1" ht="33.75">
      <c r="A128" s="54" t="s">
        <v>302</v>
      </c>
      <c r="B128" s="38" t="s">
        <v>164</v>
      </c>
      <c r="C128" s="32"/>
      <c r="D128" s="32"/>
      <c r="E128" s="32"/>
      <c r="F128" s="39">
        <f>F130+F129</f>
        <v>2170200</v>
      </c>
    </row>
    <row r="129" spans="1:6" s="15" customFormat="1" ht="12.75">
      <c r="A129" s="35" t="s">
        <v>370</v>
      </c>
      <c r="B129" s="38" t="s">
        <v>164</v>
      </c>
      <c r="C129" s="32" t="s">
        <v>449</v>
      </c>
      <c r="D129" s="32" t="s">
        <v>437</v>
      </c>
      <c r="E129" s="32" t="s">
        <v>429</v>
      </c>
      <c r="F129" s="39">
        <v>30087.72</v>
      </c>
    </row>
    <row r="130" spans="1:6" s="15" customFormat="1" ht="12.75">
      <c r="A130" s="35" t="s">
        <v>465</v>
      </c>
      <c r="B130" s="38" t="s">
        <v>164</v>
      </c>
      <c r="C130" s="32" t="s">
        <v>468</v>
      </c>
      <c r="D130" s="32" t="s">
        <v>437</v>
      </c>
      <c r="E130" s="32" t="s">
        <v>429</v>
      </c>
      <c r="F130" s="39">
        <v>2140112.28</v>
      </c>
    </row>
    <row r="131" spans="1:6" s="15" customFormat="1" ht="22.5">
      <c r="A131" s="35" t="s">
        <v>237</v>
      </c>
      <c r="B131" s="52" t="s">
        <v>236</v>
      </c>
      <c r="C131" s="36"/>
      <c r="D131" s="36"/>
      <c r="E131" s="36"/>
      <c r="F131" s="73">
        <f>F132+F133</f>
        <v>1940</v>
      </c>
    </row>
    <row r="132" spans="1:6" s="15" customFormat="1" ht="12.75">
      <c r="A132" s="35" t="s">
        <v>370</v>
      </c>
      <c r="B132" s="38" t="s">
        <v>236</v>
      </c>
      <c r="C132" s="32" t="s">
        <v>449</v>
      </c>
      <c r="D132" s="32" t="s">
        <v>437</v>
      </c>
      <c r="E132" s="32" t="s">
        <v>429</v>
      </c>
      <c r="F132" s="39">
        <v>40</v>
      </c>
    </row>
    <row r="133" spans="1:6" s="15" customFormat="1" ht="12.75">
      <c r="A133" s="35" t="s">
        <v>465</v>
      </c>
      <c r="B133" s="38" t="s">
        <v>236</v>
      </c>
      <c r="C133" s="32" t="s">
        <v>468</v>
      </c>
      <c r="D133" s="32" t="s">
        <v>437</v>
      </c>
      <c r="E133" s="32" t="s">
        <v>429</v>
      </c>
      <c r="F133" s="39">
        <v>1900</v>
      </c>
    </row>
    <row r="134" spans="1:6" s="15" customFormat="1" ht="22.5">
      <c r="A134" s="53" t="s">
        <v>273</v>
      </c>
      <c r="B134" s="32" t="s">
        <v>165</v>
      </c>
      <c r="C134" s="32"/>
      <c r="D134" s="32"/>
      <c r="E134" s="32"/>
      <c r="F134" s="39">
        <f>F136+F137+F135</f>
        <v>8293699.999999999</v>
      </c>
    </row>
    <row r="135" spans="1:6" s="15" customFormat="1" ht="12.75">
      <c r="A135" s="35" t="s">
        <v>473</v>
      </c>
      <c r="B135" s="32" t="s">
        <v>165</v>
      </c>
      <c r="C135" s="32" t="s">
        <v>472</v>
      </c>
      <c r="D135" s="32" t="s">
        <v>437</v>
      </c>
      <c r="E135" s="32" t="s">
        <v>429</v>
      </c>
      <c r="F135" s="39">
        <v>71563.18</v>
      </c>
    </row>
    <row r="136" spans="1:6" s="15" customFormat="1" ht="12.75">
      <c r="A136" s="35" t="s">
        <v>370</v>
      </c>
      <c r="B136" s="32" t="s">
        <v>165</v>
      </c>
      <c r="C136" s="32" t="s">
        <v>449</v>
      </c>
      <c r="D136" s="32" t="s">
        <v>437</v>
      </c>
      <c r="E136" s="32" t="s">
        <v>429</v>
      </c>
      <c r="F136" s="39">
        <v>75276.31</v>
      </c>
    </row>
    <row r="137" spans="1:6" s="15" customFormat="1" ht="12.75">
      <c r="A137" s="35" t="s">
        <v>465</v>
      </c>
      <c r="B137" s="32" t="s">
        <v>165</v>
      </c>
      <c r="C137" s="32" t="s">
        <v>468</v>
      </c>
      <c r="D137" s="32" t="s">
        <v>437</v>
      </c>
      <c r="E137" s="32" t="s">
        <v>429</v>
      </c>
      <c r="F137" s="39">
        <v>8146860.51</v>
      </c>
    </row>
    <row r="138" spans="1:6" s="15" customFormat="1" ht="22.5">
      <c r="A138" s="35" t="s">
        <v>315</v>
      </c>
      <c r="B138" s="32" t="s">
        <v>166</v>
      </c>
      <c r="C138" s="32"/>
      <c r="D138" s="32"/>
      <c r="E138" s="32"/>
      <c r="F138" s="33">
        <f>75269.56+F140</f>
        <v>3415400</v>
      </c>
    </row>
    <row r="139" spans="1:6" s="15" customFormat="1" ht="12.75">
      <c r="A139" s="35" t="s">
        <v>370</v>
      </c>
      <c r="B139" s="32" t="s">
        <v>166</v>
      </c>
      <c r="C139" s="32" t="s">
        <v>449</v>
      </c>
      <c r="D139" s="32" t="s">
        <v>437</v>
      </c>
      <c r="E139" s="32" t="s">
        <v>429</v>
      </c>
      <c r="F139" s="33">
        <v>59269.56</v>
      </c>
    </row>
    <row r="140" spans="1:6" s="15" customFormat="1" ht="12.75">
      <c r="A140" s="35" t="s">
        <v>465</v>
      </c>
      <c r="B140" s="32" t="s">
        <v>166</v>
      </c>
      <c r="C140" s="32" t="s">
        <v>468</v>
      </c>
      <c r="D140" s="32" t="s">
        <v>437</v>
      </c>
      <c r="E140" s="32" t="s">
        <v>429</v>
      </c>
      <c r="F140" s="39">
        <v>3340130.44</v>
      </c>
    </row>
    <row r="141" spans="1:6" s="15" customFormat="1" ht="12.75">
      <c r="A141" s="35" t="s">
        <v>175</v>
      </c>
      <c r="B141" s="32" t="s">
        <v>167</v>
      </c>
      <c r="C141" s="32"/>
      <c r="D141" s="32"/>
      <c r="E141" s="32"/>
      <c r="F141" s="33">
        <f>F142+F143</f>
        <v>32400600</v>
      </c>
    </row>
    <row r="142" spans="1:6" s="15" customFormat="1" ht="12.75">
      <c r="A142" s="35" t="s">
        <v>370</v>
      </c>
      <c r="B142" s="32" t="s">
        <v>167</v>
      </c>
      <c r="C142" s="32" t="s">
        <v>449</v>
      </c>
      <c r="D142" s="32" t="s">
        <v>437</v>
      </c>
      <c r="E142" s="32" t="s">
        <v>429</v>
      </c>
      <c r="F142" s="33">
        <v>192110.19</v>
      </c>
    </row>
    <row r="143" spans="1:6" s="15" customFormat="1" ht="12.75">
      <c r="A143" s="35" t="s">
        <v>337</v>
      </c>
      <c r="B143" s="32" t="s">
        <v>167</v>
      </c>
      <c r="C143" s="32" t="s">
        <v>260</v>
      </c>
      <c r="D143" s="32" t="s">
        <v>437</v>
      </c>
      <c r="E143" s="32" t="s">
        <v>429</v>
      </c>
      <c r="F143" s="39">
        <v>32208489.81</v>
      </c>
    </row>
    <row r="144" spans="1:6" s="15" customFormat="1" ht="33.75">
      <c r="A144" s="71" t="s">
        <v>176</v>
      </c>
      <c r="B144" s="36" t="s">
        <v>168</v>
      </c>
      <c r="C144" s="36"/>
      <c r="D144" s="36"/>
      <c r="E144" s="36"/>
      <c r="F144" s="37">
        <f>F145+F146</f>
        <v>23500</v>
      </c>
    </row>
    <row r="145" spans="1:6" s="15" customFormat="1" ht="12.75">
      <c r="A145" s="7" t="s">
        <v>370</v>
      </c>
      <c r="B145" s="36" t="s">
        <v>168</v>
      </c>
      <c r="C145" s="36" t="s">
        <v>449</v>
      </c>
      <c r="D145" s="36" t="s">
        <v>437</v>
      </c>
      <c r="E145" s="36" t="s">
        <v>429</v>
      </c>
      <c r="F145" s="37">
        <v>400</v>
      </c>
    </row>
    <row r="146" spans="1:6" s="15" customFormat="1" ht="12.75">
      <c r="A146" s="7" t="s">
        <v>465</v>
      </c>
      <c r="B146" s="36" t="s">
        <v>168</v>
      </c>
      <c r="C146" s="36" t="s">
        <v>468</v>
      </c>
      <c r="D146" s="36" t="s">
        <v>437</v>
      </c>
      <c r="E146" s="36" t="s">
        <v>429</v>
      </c>
      <c r="F146" s="73">
        <v>23100</v>
      </c>
    </row>
    <row r="147" spans="1:6" s="15" customFormat="1" ht="45">
      <c r="A147" s="72" t="s">
        <v>248</v>
      </c>
      <c r="B147" s="36" t="s">
        <v>169</v>
      </c>
      <c r="C147" s="36"/>
      <c r="D147" s="36"/>
      <c r="E147" s="36"/>
      <c r="F147" s="37">
        <f>F148+F149</f>
        <v>63692300</v>
      </c>
    </row>
    <row r="148" spans="1:6" s="15" customFormat="1" ht="12.75">
      <c r="A148" s="35" t="s">
        <v>370</v>
      </c>
      <c r="B148" s="32" t="s">
        <v>169</v>
      </c>
      <c r="C148" s="32" t="s">
        <v>449</v>
      </c>
      <c r="D148" s="32" t="s">
        <v>437</v>
      </c>
      <c r="E148" s="32" t="s">
        <v>429</v>
      </c>
      <c r="F148" s="33">
        <v>13879.78</v>
      </c>
    </row>
    <row r="149" spans="1:6" s="15" customFormat="1" ht="12.75">
      <c r="A149" s="35" t="s">
        <v>465</v>
      </c>
      <c r="B149" s="32" t="s">
        <v>169</v>
      </c>
      <c r="C149" s="32" t="s">
        <v>468</v>
      </c>
      <c r="D149" s="32" t="s">
        <v>437</v>
      </c>
      <c r="E149" s="32" t="s">
        <v>429</v>
      </c>
      <c r="F149" s="39">
        <v>63678420.22</v>
      </c>
    </row>
    <row r="150" spans="1:6" s="15" customFormat="1" ht="56.25">
      <c r="A150" s="156" t="s">
        <v>605</v>
      </c>
      <c r="B150" s="36" t="s">
        <v>604</v>
      </c>
      <c r="C150" s="32"/>
      <c r="D150" s="32"/>
      <c r="E150" s="32"/>
      <c r="F150" s="73">
        <f>F151</f>
        <v>4892200</v>
      </c>
    </row>
    <row r="151" spans="1:6" s="15" customFormat="1" ht="12.75">
      <c r="A151" s="35" t="s">
        <v>465</v>
      </c>
      <c r="B151" s="36" t="s">
        <v>604</v>
      </c>
      <c r="C151" s="32" t="s">
        <v>468</v>
      </c>
      <c r="D151" s="32" t="s">
        <v>437</v>
      </c>
      <c r="E151" s="32" t="s">
        <v>429</v>
      </c>
      <c r="F151" s="39">
        <v>4892200</v>
      </c>
    </row>
    <row r="152" spans="1:6" s="15" customFormat="1" ht="12.75">
      <c r="A152" s="35" t="s">
        <v>177</v>
      </c>
      <c r="B152" s="32" t="s">
        <v>170</v>
      </c>
      <c r="C152" s="32"/>
      <c r="D152" s="32"/>
      <c r="E152" s="32"/>
      <c r="F152" s="33">
        <f>F153</f>
        <v>1026000</v>
      </c>
    </row>
    <row r="153" spans="1:6" s="15" customFormat="1" ht="12.75">
      <c r="A153" s="35" t="s">
        <v>465</v>
      </c>
      <c r="B153" s="32" t="s">
        <v>170</v>
      </c>
      <c r="C153" s="32" t="s">
        <v>468</v>
      </c>
      <c r="D153" s="32" t="s">
        <v>437</v>
      </c>
      <c r="E153" s="32" t="s">
        <v>429</v>
      </c>
      <c r="F153" s="33">
        <v>1026000</v>
      </c>
    </row>
    <row r="154" spans="1:6" s="15" customFormat="1" ht="12.75">
      <c r="A154" s="35" t="s">
        <v>490</v>
      </c>
      <c r="B154" s="32" t="s">
        <v>171</v>
      </c>
      <c r="C154" s="32"/>
      <c r="D154" s="32"/>
      <c r="E154" s="32"/>
      <c r="F154" s="33">
        <f>F155</f>
        <v>402000</v>
      </c>
    </row>
    <row r="155" spans="1:6" s="15" customFormat="1" ht="12.75">
      <c r="A155" s="35" t="s">
        <v>465</v>
      </c>
      <c r="B155" s="32" t="s">
        <v>171</v>
      </c>
      <c r="C155" s="32" t="s">
        <v>468</v>
      </c>
      <c r="D155" s="32" t="s">
        <v>437</v>
      </c>
      <c r="E155" s="32" t="s">
        <v>429</v>
      </c>
      <c r="F155" s="33">
        <v>402000</v>
      </c>
    </row>
    <row r="156" spans="1:6" s="15" customFormat="1" ht="12.75">
      <c r="A156" s="10" t="s">
        <v>123</v>
      </c>
      <c r="B156" s="52" t="s">
        <v>122</v>
      </c>
      <c r="C156" s="32"/>
      <c r="D156" s="32"/>
      <c r="E156" s="32"/>
      <c r="F156" s="31">
        <f>F157</f>
        <v>2551100</v>
      </c>
    </row>
    <row r="157" spans="1:6" s="15" customFormat="1" ht="22.5">
      <c r="A157" s="53" t="s">
        <v>316</v>
      </c>
      <c r="B157" s="52" t="s">
        <v>150</v>
      </c>
      <c r="C157" s="36"/>
      <c r="D157" s="36"/>
      <c r="E157" s="36"/>
      <c r="F157" s="33">
        <f>F158+F159</f>
        <v>2551100</v>
      </c>
    </row>
    <row r="158" spans="1:6" s="15" customFormat="1" ht="12.75">
      <c r="A158" s="35" t="s">
        <v>370</v>
      </c>
      <c r="B158" s="52" t="s">
        <v>150</v>
      </c>
      <c r="C158" s="36" t="s">
        <v>449</v>
      </c>
      <c r="D158" s="36" t="s">
        <v>437</v>
      </c>
      <c r="E158" s="36" t="s">
        <v>429</v>
      </c>
      <c r="F158" s="39">
        <v>45140</v>
      </c>
    </row>
    <row r="159" spans="1:6" s="15" customFormat="1" ht="12.75">
      <c r="A159" s="35" t="s">
        <v>465</v>
      </c>
      <c r="B159" s="52" t="s">
        <v>150</v>
      </c>
      <c r="C159" s="36" t="s">
        <v>468</v>
      </c>
      <c r="D159" s="36" t="s">
        <v>437</v>
      </c>
      <c r="E159" s="36" t="s">
        <v>429</v>
      </c>
      <c r="F159" s="39">
        <v>2505960</v>
      </c>
    </row>
    <row r="160" spans="1:6" s="15" customFormat="1" ht="12.75">
      <c r="A160" s="121" t="s">
        <v>380</v>
      </c>
      <c r="B160" s="122" t="s">
        <v>381</v>
      </c>
      <c r="C160" s="123"/>
      <c r="D160" s="123"/>
      <c r="E160" s="123"/>
      <c r="F160" s="124">
        <f>F169+F172+F177+F183+F161</f>
        <v>52337322.86</v>
      </c>
    </row>
    <row r="161" spans="1:6" s="15" customFormat="1" ht="12.75">
      <c r="A161" s="121" t="s">
        <v>263</v>
      </c>
      <c r="B161" s="122" t="s">
        <v>547</v>
      </c>
      <c r="C161" s="123"/>
      <c r="D161" s="123"/>
      <c r="E161" s="123"/>
      <c r="F161" s="124">
        <f>SUM(F162:F168)</f>
        <v>5217757.2299999995</v>
      </c>
    </row>
    <row r="162" spans="1:6" s="15" customFormat="1" ht="12.75">
      <c r="A162" s="34" t="s">
        <v>350</v>
      </c>
      <c r="B162" s="122" t="s">
        <v>547</v>
      </c>
      <c r="C162" s="123" t="s">
        <v>446</v>
      </c>
      <c r="D162" s="123" t="s">
        <v>437</v>
      </c>
      <c r="E162" s="123" t="s">
        <v>432</v>
      </c>
      <c r="F162" s="124">
        <v>3720130.86</v>
      </c>
    </row>
    <row r="163" spans="1:6" s="15" customFormat="1" ht="12.75">
      <c r="A163" s="121" t="s">
        <v>447</v>
      </c>
      <c r="B163" s="122" t="s">
        <v>547</v>
      </c>
      <c r="C163" s="123" t="s">
        <v>448</v>
      </c>
      <c r="D163" s="123" t="s">
        <v>437</v>
      </c>
      <c r="E163" s="123" t="s">
        <v>432</v>
      </c>
      <c r="F163" s="124">
        <v>14276</v>
      </c>
    </row>
    <row r="164" spans="1:6" s="15" customFormat="1" ht="22.5">
      <c r="A164" s="34" t="s">
        <v>351</v>
      </c>
      <c r="B164" s="122" t="s">
        <v>547</v>
      </c>
      <c r="C164" s="123" t="s">
        <v>349</v>
      </c>
      <c r="D164" s="123" t="s">
        <v>437</v>
      </c>
      <c r="E164" s="123" t="s">
        <v>432</v>
      </c>
      <c r="F164" s="124">
        <v>1123479</v>
      </c>
    </row>
    <row r="165" spans="1:6" s="15" customFormat="1" ht="12.75">
      <c r="A165" s="35" t="s">
        <v>370</v>
      </c>
      <c r="B165" s="122" t="s">
        <v>547</v>
      </c>
      <c r="C165" s="123" t="s">
        <v>449</v>
      </c>
      <c r="D165" s="123" t="s">
        <v>437</v>
      </c>
      <c r="E165" s="123" t="s">
        <v>432</v>
      </c>
      <c r="F165" s="124">
        <v>70025</v>
      </c>
    </row>
    <row r="166" spans="1:6" s="15" customFormat="1" ht="12.75">
      <c r="A166" s="121" t="s">
        <v>534</v>
      </c>
      <c r="B166" s="122" t="s">
        <v>547</v>
      </c>
      <c r="C166" s="123" t="s">
        <v>533</v>
      </c>
      <c r="D166" s="123" t="s">
        <v>437</v>
      </c>
      <c r="E166" s="123" t="s">
        <v>432</v>
      </c>
      <c r="F166" s="124">
        <v>15231</v>
      </c>
    </row>
    <row r="167" spans="1:6" s="15" customFormat="1" ht="12.75">
      <c r="A167" s="35" t="s">
        <v>453</v>
      </c>
      <c r="B167" s="122" t="s">
        <v>547</v>
      </c>
      <c r="C167" s="123" t="s">
        <v>450</v>
      </c>
      <c r="D167" s="123" t="s">
        <v>437</v>
      </c>
      <c r="E167" s="123" t="s">
        <v>432</v>
      </c>
      <c r="F167" s="124">
        <v>271843.37</v>
      </c>
    </row>
    <row r="168" spans="1:6" s="15" customFormat="1" ht="12.75">
      <c r="A168" s="121" t="s">
        <v>411</v>
      </c>
      <c r="B168" s="122" t="s">
        <v>547</v>
      </c>
      <c r="C168" s="123" t="s">
        <v>452</v>
      </c>
      <c r="D168" s="123" t="s">
        <v>437</v>
      </c>
      <c r="E168" s="123" t="s">
        <v>432</v>
      </c>
      <c r="F168" s="124">
        <v>2772</v>
      </c>
    </row>
    <row r="169" spans="1:6" s="15" customFormat="1" ht="12.75">
      <c r="A169" s="49" t="s">
        <v>382</v>
      </c>
      <c r="B169" s="56" t="s">
        <v>149</v>
      </c>
      <c r="C169" s="57"/>
      <c r="D169" s="57"/>
      <c r="E169" s="57"/>
      <c r="F169" s="58">
        <f>F170+F171</f>
        <v>28660900</v>
      </c>
    </row>
    <row r="170" spans="1:6" s="15" customFormat="1" ht="22.5">
      <c r="A170" s="49" t="s">
        <v>460</v>
      </c>
      <c r="B170" s="56" t="s">
        <v>149</v>
      </c>
      <c r="C170" s="59" t="s">
        <v>458</v>
      </c>
      <c r="D170" s="59" t="s">
        <v>437</v>
      </c>
      <c r="E170" s="59" t="s">
        <v>427</v>
      </c>
      <c r="F170" s="60">
        <v>28460900</v>
      </c>
    </row>
    <row r="171" spans="1:6" s="15" customFormat="1" ht="12.75">
      <c r="A171" s="4" t="s">
        <v>341</v>
      </c>
      <c r="B171" s="56" t="s">
        <v>149</v>
      </c>
      <c r="C171" s="59" t="s">
        <v>459</v>
      </c>
      <c r="D171" s="59" t="s">
        <v>437</v>
      </c>
      <c r="E171" s="59" t="s">
        <v>427</v>
      </c>
      <c r="F171" s="58">
        <v>200000</v>
      </c>
    </row>
    <row r="172" spans="1:6" s="15" customFormat="1" ht="12.75">
      <c r="A172" s="12" t="s">
        <v>441</v>
      </c>
      <c r="B172" s="38" t="s">
        <v>181</v>
      </c>
      <c r="C172" s="9"/>
      <c r="D172" s="9"/>
      <c r="E172" s="9"/>
      <c r="F172" s="31">
        <f>SUM(F173:F176)</f>
        <v>3302930</v>
      </c>
    </row>
    <row r="173" spans="1:6" s="15" customFormat="1" ht="12.75">
      <c r="A173" s="34" t="s">
        <v>350</v>
      </c>
      <c r="B173" s="38" t="s">
        <v>181</v>
      </c>
      <c r="C173" s="32" t="s">
        <v>446</v>
      </c>
      <c r="D173" s="32" t="s">
        <v>437</v>
      </c>
      <c r="E173" s="32" t="s">
        <v>432</v>
      </c>
      <c r="F173" s="39">
        <v>2312703</v>
      </c>
    </row>
    <row r="174" spans="1:6" s="15" customFormat="1" ht="22.5">
      <c r="A174" s="34" t="s">
        <v>351</v>
      </c>
      <c r="B174" s="52" t="s">
        <v>181</v>
      </c>
      <c r="C174" s="36" t="s">
        <v>349</v>
      </c>
      <c r="D174" s="36" t="s">
        <v>437</v>
      </c>
      <c r="E174" s="36" t="s">
        <v>432</v>
      </c>
      <c r="F174" s="37">
        <v>698427</v>
      </c>
    </row>
    <row r="175" spans="1:6" s="15" customFormat="1" ht="12.75">
      <c r="A175" s="35" t="s">
        <v>473</v>
      </c>
      <c r="B175" s="38" t="s">
        <v>181</v>
      </c>
      <c r="C175" s="36" t="s">
        <v>472</v>
      </c>
      <c r="D175" s="36" t="s">
        <v>437</v>
      </c>
      <c r="E175" s="36" t="s">
        <v>432</v>
      </c>
      <c r="F175" s="37">
        <v>14808</v>
      </c>
    </row>
    <row r="176" spans="1:6" s="15" customFormat="1" ht="12.75">
      <c r="A176" s="35" t="s">
        <v>370</v>
      </c>
      <c r="B176" s="38" t="s">
        <v>181</v>
      </c>
      <c r="C176" s="32" t="s">
        <v>449</v>
      </c>
      <c r="D176" s="32" t="s">
        <v>437</v>
      </c>
      <c r="E176" s="32" t="s">
        <v>432</v>
      </c>
      <c r="F176" s="37">
        <v>276992</v>
      </c>
    </row>
    <row r="177" spans="1:6" s="15" customFormat="1" ht="12.75">
      <c r="A177" s="53" t="s">
        <v>466</v>
      </c>
      <c r="B177" s="38" t="s">
        <v>182</v>
      </c>
      <c r="C177" s="8"/>
      <c r="D177" s="8"/>
      <c r="E177" s="8"/>
      <c r="F177" s="31">
        <f>SUM(F178:F182)</f>
        <v>4090690</v>
      </c>
    </row>
    <row r="178" spans="1:6" s="15" customFormat="1" ht="12.75">
      <c r="A178" s="34" t="s">
        <v>350</v>
      </c>
      <c r="B178" s="38" t="s">
        <v>182</v>
      </c>
      <c r="C178" s="32" t="s">
        <v>446</v>
      </c>
      <c r="D178" s="32" t="s">
        <v>437</v>
      </c>
      <c r="E178" s="32" t="s">
        <v>432</v>
      </c>
      <c r="F178" s="33">
        <v>2727344.29</v>
      </c>
    </row>
    <row r="179" spans="1:6" s="15" customFormat="1" ht="12.75">
      <c r="A179" s="121" t="s">
        <v>447</v>
      </c>
      <c r="B179" s="38" t="s">
        <v>182</v>
      </c>
      <c r="C179" s="32" t="s">
        <v>448</v>
      </c>
      <c r="D179" s="32" t="s">
        <v>437</v>
      </c>
      <c r="E179" s="32" t="s">
        <v>432</v>
      </c>
      <c r="F179" s="33">
        <v>578.71</v>
      </c>
    </row>
    <row r="180" spans="1:6" s="15" customFormat="1" ht="22.5">
      <c r="A180" s="34" t="s">
        <v>351</v>
      </c>
      <c r="B180" s="38" t="s">
        <v>182</v>
      </c>
      <c r="C180" s="32" t="s">
        <v>349</v>
      </c>
      <c r="D180" s="32" t="s">
        <v>437</v>
      </c>
      <c r="E180" s="32" t="s">
        <v>432</v>
      </c>
      <c r="F180" s="33">
        <v>823967</v>
      </c>
    </row>
    <row r="181" spans="1:6" s="15" customFormat="1" ht="12.75">
      <c r="A181" s="35" t="s">
        <v>473</v>
      </c>
      <c r="B181" s="38" t="s">
        <v>182</v>
      </c>
      <c r="C181" s="32" t="s">
        <v>472</v>
      </c>
      <c r="D181" s="32" t="s">
        <v>437</v>
      </c>
      <c r="E181" s="32" t="s">
        <v>432</v>
      </c>
      <c r="F181" s="33">
        <v>179013.89</v>
      </c>
    </row>
    <row r="182" spans="1:6" s="15" customFormat="1" ht="12.75">
      <c r="A182" s="35" t="s">
        <v>370</v>
      </c>
      <c r="B182" s="38" t="s">
        <v>182</v>
      </c>
      <c r="C182" s="32" t="s">
        <v>449</v>
      </c>
      <c r="D182" s="32" t="s">
        <v>437</v>
      </c>
      <c r="E182" s="32" t="s">
        <v>432</v>
      </c>
      <c r="F182" s="33">
        <v>359786.11</v>
      </c>
    </row>
    <row r="183" spans="1:6" s="15" customFormat="1" ht="12.75">
      <c r="A183" s="12" t="s">
        <v>180</v>
      </c>
      <c r="B183" s="38" t="s">
        <v>506</v>
      </c>
      <c r="C183" s="9"/>
      <c r="D183" s="9"/>
      <c r="E183" s="9"/>
      <c r="F183" s="31">
        <f>SUM(F184:F190)</f>
        <v>11065045.63</v>
      </c>
    </row>
    <row r="184" spans="1:6" s="15" customFormat="1" ht="12.75">
      <c r="A184" s="34" t="s">
        <v>350</v>
      </c>
      <c r="B184" s="38" t="s">
        <v>506</v>
      </c>
      <c r="C184" s="32" t="s">
        <v>446</v>
      </c>
      <c r="D184" s="32" t="s">
        <v>437</v>
      </c>
      <c r="E184" s="32" t="s">
        <v>432</v>
      </c>
      <c r="F184" s="39">
        <v>7227921</v>
      </c>
    </row>
    <row r="185" spans="1:6" s="15" customFormat="1" ht="12.75">
      <c r="A185" s="121" t="s">
        <v>447</v>
      </c>
      <c r="B185" s="38" t="s">
        <v>506</v>
      </c>
      <c r="C185" s="32" t="s">
        <v>448</v>
      </c>
      <c r="D185" s="32" t="s">
        <v>437</v>
      </c>
      <c r="E185" s="32" t="s">
        <v>432</v>
      </c>
      <c r="F185" s="39">
        <v>690</v>
      </c>
    </row>
    <row r="186" spans="1:6" s="15" customFormat="1" ht="22.5">
      <c r="A186" s="34" t="s">
        <v>351</v>
      </c>
      <c r="B186" s="38" t="s">
        <v>506</v>
      </c>
      <c r="C186" s="32" t="s">
        <v>349</v>
      </c>
      <c r="D186" s="32" t="s">
        <v>437</v>
      </c>
      <c r="E186" s="32" t="s">
        <v>432</v>
      </c>
      <c r="F186" s="33">
        <v>2229609</v>
      </c>
    </row>
    <row r="187" spans="1:6" s="15" customFormat="1" ht="12.75">
      <c r="A187" s="35" t="s">
        <v>473</v>
      </c>
      <c r="B187" s="38" t="s">
        <v>506</v>
      </c>
      <c r="C187" s="32" t="s">
        <v>472</v>
      </c>
      <c r="D187" s="32" t="s">
        <v>437</v>
      </c>
      <c r="E187" s="32" t="s">
        <v>432</v>
      </c>
      <c r="F187" s="33">
        <v>493185.27</v>
      </c>
    </row>
    <row r="188" spans="1:6" s="15" customFormat="1" ht="12.75">
      <c r="A188" s="35" t="s">
        <v>370</v>
      </c>
      <c r="B188" s="38" t="s">
        <v>506</v>
      </c>
      <c r="C188" s="32" t="s">
        <v>449</v>
      </c>
      <c r="D188" s="32" t="s">
        <v>437</v>
      </c>
      <c r="E188" s="32" t="s">
        <v>432</v>
      </c>
      <c r="F188" s="33">
        <v>1103314.58</v>
      </c>
    </row>
    <row r="189" spans="1:6" s="15" customFormat="1" ht="12.75">
      <c r="A189" s="35" t="s">
        <v>453</v>
      </c>
      <c r="B189" s="38" t="s">
        <v>506</v>
      </c>
      <c r="C189" s="32" t="s">
        <v>450</v>
      </c>
      <c r="D189" s="32" t="s">
        <v>437</v>
      </c>
      <c r="E189" s="32" t="s">
        <v>432</v>
      </c>
      <c r="F189" s="58">
        <v>10325.63</v>
      </c>
    </row>
    <row r="190" spans="1:6" s="15" customFormat="1" ht="12.75">
      <c r="A190" s="35" t="s">
        <v>411</v>
      </c>
      <c r="B190" s="38" t="s">
        <v>506</v>
      </c>
      <c r="C190" s="32" t="s">
        <v>512</v>
      </c>
      <c r="D190" s="32" t="s">
        <v>437</v>
      </c>
      <c r="E190" s="32" t="s">
        <v>432</v>
      </c>
      <c r="F190" s="58">
        <v>0.15</v>
      </c>
    </row>
    <row r="191" spans="1:6" s="15" customFormat="1" ht="12.75">
      <c r="A191" s="127" t="s">
        <v>376</v>
      </c>
      <c r="B191" s="116" t="s">
        <v>377</v>
      </c>
      <c r="C191" s="128"/>
      <c r="D191" s="128"/>
      <c r="E191" s="128"/>
      <c r="F191" s="117">
        <f>F192+F194</f>
        <v>215000</v>
      </c>
    </row>
    <row r="192" spans="1:6" s="15" customFormat="1" ht="12.75">
      <c r="A192" s="10" t="s">
        <v>386</v>
      </c>
      <c r="B192" s="32" t="s">
        <v>183</v>
      </c>
      <c r="C192" s="8"/>
      <c r="D192" s="8"/>
      <c r="E192" s="8"/>
      <c r="F192" s="31">
        <f>F193</f>
        <v>185000</v>
      </c>
    </row>
    <row r="193" spans="1:6" s="15" customFormat="1" ht="12.75">
      <c r="A193" s="10" t="s">
        <v>341</v>
      </c>
      <c r="B193" s="32" t="s">
        <v>183</v>
      </c>
      <c r="C193" s="9" t="s">
        <v>459</v>
      </c>
      <c r="D193" s="36" t="s">
        <v>437</v>
      </c>
      <c r="E193" s="36" t="s">
        <v>432</v>
      </c>
      <c r="F193" s="33">
        <v>185000</v>
      </c>
    </row>
    <row r="194" spans="1:6" s="15" customFormat="1" ht="12.75">
      <c r="A194" s="10" t="s">
        <v>607</v>
      </c>
      <c r="B194" s="32" t="s">
        <v>606</v>
      </c>
      <c r="C194" s="8"/>
      <c r="D194" s="8"/>
      <c r="E194" s="8"/>
      <c r="F194" s="31">
        <f>F195</f>
        <v>30000</v>
      </c>
    </row>
    <row r="195" spans="1:6" s="15" customFormat="1" ht="12.75">
      <c r="A195" s="35" t="s">
        <v>370</v>
      </c>
      <c r="B195" s="32" t="s">
        <v>606</v>
      </c>
      <c r="C195" s="9" t="s">
        <v>449</v>
      </c>
      <c r="D195" s="9" t="s">
        <v>434</v>
      </c>
      <c r="E195" s="9" t="s">
        <v>426</v>
      </c>
      <c r="F195" s="33">
        <v>30000</v>
      </c>
    </row>
    <row r="196" spans="1:6" s="15" customFormat="1" ht="22.5">
      <c r="A196" s="6" t="s">
        <v>391</v>
      </c>
      <c r="B196" s="43" t="s">
        <v>304</v>
      </c>
      <c r="C196" s="44"/>
      <c r="D196" s="44"/>
      <c r="E196" s="44"/>
      <c r="F196" s="61">
        <f>F199+F198</f>
        <v>27760700</v>
      </c>
    </row>
    <row r="197" spans="1:6" s="15" customFormat="1" ht="12.75">
      <c r="A197" s="159" t="s">
        <v>620</v>
      </c>
      <c r="B197" s="63" t="s">
        <v>608</v>
      </c>
      <c r="C197" s="47"/>
      <c r="D197" s="59"/>
      <c r="E197" s="59"/>
      <c r="F197" s="64">
        <f>F198</f>
        <v>1300000</v>
      </c>
    </row>
    <row r="198" spans="1:6" s="15" customFormat="1" ht="12.75">
      <c r="A198" s="159" t="s">
        <v>262</v>
      </c>
      <c r="B198" s="63" t="s">
        <v>608</v>
      </c>
      <c r="C198" s="47" t="s">
        <v>250</v>
      </c>
      <c r="D198" s="59" t="s">
        <v>431</v>
      </c>
      <c r="E198" s="59" t="s">
        <v>429</v>
      </c>
      <c r="F198" s="64">
        <v>1300000</v>
      </c>
    </row>
    <row r="199" spans="1:6" s="15" customFormat="1" ht="12.75">
      <c r="A199" s="62" t="s">
        <v>120</v>
      </c>
      <c r="B199" s="63" t="s">
        <v>507</v>
      </c>
      <c r="C199" s="125"/>
      <c r="D199" s="125"/>
      <c r="E199" s="125"/>
      <c r="F199" s="126">
        <f>F200</f>
        <v>26460700</v>
      </c>
    </row>
    <row r="200" spans="1:6" s="15" customFormat="1" ht="12.75">
      <c r="A200" s="62" t="s">
        <v>593</v>
      </c>
      <c r="B200" s="63" t="s">
        <v>195</v>
      </c>
      <c r="C200" s="47"/>
      <c r="D200" s="59"/>
      <c r="E200" s="59"/>
      <c r="F200" s="64">
        <f>F201</f>
        <v>26460700</v>
      </c>
    </row>
    <row r="201" spans="1:6" s="15" customFormat="1" ht="12.75">
      <c r="A201" s="49" t="s">
        <v>262</v>
      </c>
      <c r="B201" s="63" t="s">
        <v>195</v>
      </c>
      <c r="C201" s="47" t="s">
        <v>579</v>
      </c>
      <c r="D201" s="59" t="s">
        <v>431</v>
      </c>
      <c r="E201" s="59" t="s">
        <v>429</v>
      </c>
      <c r="F201" s="64">
        <v>26460700</v>
      </c>
    </row>
    <row r="202" spans="1:6" s="15" customFormat="1" ht="22.5">
      <c r="A202" s="25" t="s">
        <v>390</v>
      </c>
      <c r="B202" s="26" t="s">
        <v>288</v>
      </c>
      <c r="C202" s="51"/>
      <c r="D202" s="51"/>
      <c r="E202" s="51"/>
      <c r="F202" s="28">
        <f>F203+F210+F234+F253+F258+F290+F301</f>
        <v>1395646207.5400002</v>
      </c>
    </row>
    <row r="203" spans="1:6" s="15" customFormat="1" ht="12.75">
      <c r="A203" s="127" t="s">
        <v>322</v>
      </c>
      <c r="B203" s="116" t="s">
        <v>311</v>
      </c>
      <c r="C203" s="128"/>
      <c r="D203" s="128"/>
      <c r="E203" s="128"/>
      <c r="F203" s="117">
        <f>F204+F207</f>
        <v>600000</v>
      </c>
    </row>
    <row r="204" spans="1:6" s="15" customFormat="1" ht="12.75">
      <c r="A204" s="135" t="s">
        <v>312</v>
      </c>
      <c r="B204" s="122" t="s">
        <v>134</v>
      </c>
      <c r="C204" s="128"/>
      <c r="D204" s="128"/>
      <c r="E204" s="128"/>
      <c r="F204" s="117">
        <f>F206+F205</f>
        <v>456776.14</v>
      </c>
    </row>
    <row r="205" spans="1:6" s="15" customFormat="1" ht="12.75">
      <c r="A205" s="135" t="s">
        <v>370</v>
      </c>
      <c r="B205" s="122" t="s">
        <v>134</v>
      </c>
      <c r="C205" s="143">
        <v>244</v>
      </c>
      <c r="D205" s="118" t="s">
        <v>435</v>
      </c>
      <c r="E205" s="118" t="s">
        <v>436</v>
      </c>
      <c r="F205" s="119">
        <v>248734.14</v>
      </c>
    </row>
    <row r="206" spans="1:6" s="15" customFormat="1" ht="12.75">
      <c r="A206" s="134" t="s">
        <v>337</v>
      </c>
      <c r="B206" s="122" t="s">
        <v>134</v>
      </c>
      <c r="C206" s="143">
        <v>321</v>
      </c>
      <c r="D206" s="118" t="s">
        <v>435</v>
      </c>
      <c r="E206" s="118" t="s">
        <v>436</v>
      </c>
      <c r="F206" s="117">
        <v>208042</v>
      </c>
    </row>
    <row r="207" spans="1:6" s="15" customFormat="1" ht="12.75">
      <c r="A207" s="134" t="s">
        <v>548</v>
      </c>
      <c r="B207" s="122" t="s">
        <v>549</v>
      </c>
      <c r="C207" s="143"/>
      <c r="D207" s="118"/>
      <c r="E207" s="118"/>
      <c r="F207" s="117">
        <f>SUM(F208:F209)</f>
        <v>143223.86</v>
      </c>
    </row>
    <row r="208" spans="1:6" s="15" customFormat="1" ht="12.75">
      <c r="A208" s="135" t="s">
        <v>370</v>
      </c>
      <c r="B208" s="122" t="s">
        <v>549</v>
      </c>
      <c r="C208" s="143">
        <v>244</v>
      </c>
      <c r="D208" s="118" t="s">
        <v>435</v>
      </c>
      <c r="E208" s="118" t="s">
        <v>427</v>
      </c>
      <c r="F208" s="117">
        <v>96223.86</v>
      </c>
    </row>
    <row r="209" spans="1:6" s="15" customFormat="1" ht="12.75">
      <c r="A209" s="10" t="s">
        <v>341</v>
      </c>
      <c r="B209" s="122" t="s">
        <v>549</v>
      </c>
      <c r="C209" s="143">
        <v>612</v>
      </c>
      <c r="D209" s="118" t="s">
        <v>435</v>
      </c>
      <c r="E209" s="118" t="s">
        <v>427</v>
      </c>
      <c r="F209" s="117">
        <v>47000</v>
      </c>
    </row>
    <row r="210" spans="1:7" s="15" customFormat="1" ht="12.75">
      <c r="A210" s="127" t="s">
        <v>323</v>
      </c>
      <c r="B210" s="116" t="s">
        <v>321</v>
      </c>
      <c r="C210" s="128"/>
      <c r="D210" s="128"/>
      <c r="E210" s="128"/>
      <c r="F210" s="117">
        <f>F211+F213+F215+F219+F223+F225+F231</f>
        <v>545530300.71</v>
      </c>
      <c r="G210" s="157"/>
    </row>
    <row r="211" spans="1:6" s="15" customFormat="1" ht="22.5">
      <c r="A211" s="149" t="s">
        <v>550</v>
      </c>
      <c r="B211" s="38" t="s">
        <v>551</v>
      </c>
      <c r="C211" s="118"/>
      <c r="D211" s="118"/>
      <c r="E211" s="118"/>
      <c r="F211" s="117">
        <f>F212</f>
        <v>1113038.3</v>
      </c>
    </row>
    <row r="212" spans="1:6" s="15" customFormat="1" ht="12.75">
      <c r="A212" s="10" t="s">
        <v>341</v>
      </c>
      <c r="B212" s="38" t="s">
        <v>551</v>
      </c>
      <c r="C212" s="118" t="s">
        <v>459</v>
      </c>
      <c r="D212" s="118" t="s">
        <v>435</v>
      </c>
      <c r="E212" s="118" t="s">
        <v>427</v>
      </c>
      <c r="F212" s="117">
        <v>1113038.3</v>
      </c>
    </row>
    <row r="213" spans="1:6" s="15" customFormat="1" ht="22.5">
      <c r="A213" s="10" t="s">
        <v>228</v>
      </c>
      <c r="B213" s="38" t="s">
        <v>508</v>
      </c>
      <c r="C213" s="9"/>
      <c r="D213" s="9"/>
      <c r="E213" s="9"/>
      <c r="F213" s="33">
        <f>F214</f>
        <v>231528660</v>
      </c>
    </row>
    <row r="214" spans="1:6" s="15" customFormat="1" ht="12.75">
      <c r="A214" s="147" t="s">
        <v>478</v>
      </c>
      <c r="B214" s="144" t="s">
        <v>508</v>
      </c>
      <c r="C214" s="118" t="s">
        <v>477</v>
      </c>
      <c r="D214" s="118" t="s">
        <v>435</v>
      </c>
      <c r="E214" s="118" t="s">
        <v>427</v>
      </c>
      <c r="F214" s="33">
        <v>231528660</v>
      </c>
    </row>
    <row r="215" spans="1:6" s="15" customFormat="1" ht="12.75">
      <c r="A215" s="66" t="s">
        <v>312</v>
      </c>
      <c r="B215" s="59" t="s">
        <v>135</v>
      </c>
      <c r="C215" s="67"/>
      <c r="D215" s="47"/>
      <c r="E215" s="47"/>
      <c r="F215" s="64">
        <f>F217+F216+F218</f>
        <v>2947522.41</v>
      </c>
    </row>
    <row r="216" spans="1:6" s="15" customFormat="1" ht="12.75">
      <c r="A216" s="49" t="s">
        <v>370</v>
      </c>
      <c r="B216" s="59" t="s">
        <v>135</v>
      </c>
      <c r="C216" s="67">
        <v>244</v>
      </c>
      <c r="D216" s="47" t="s">
        <v>435</v>
      </c>
      <c r="E216" s="47" t="s">
        <v>427</v>
      </c>
      <c r="F216" s="64">
        <v>232002.41</v>
      </c>
    </row>
    <row r="217" spans="1:6" s="15" customFormat="1" ht="12.75">
      <c r="A217" s="35" t="s">
        <v>370</v>
      </c>
      <c r="B217" s="32" t="s">
        <v>135</v>
      </c>
      <c r="C217" s="65">
        <v>244</v>
      </c>
      <c r="D217" s="9" t="s">
        <v>435</v>
      </c>
      <c r="E217" s="9" t="s">
        <v>436</v>
      </c>
      <c r="F217" s="33">
        <v>2605520</v>
      </c>
    </row>
    <row r="218" spans="1:6" s="15" customFormat="1" ht="12.75">
      <c r="A218" s="35" t="s">
        <v>481</v>
      </c>
      <c r="B218" s="32" t="s">
        <v>135</v>
      </c>
      <c r="C218" s="65">
        <v>412</v>
      </c>
      <c r="D218" s="9" t="s">
        <v>435</v>
      </c>
      <c r="E218" s="9" t="s">
        <v>427</v>
      </c>
      <c r="F218" s="33">
        <v>110000</v>
      </c>
    </row>
    <row r="219" spans="1:6" s="15" customFormat="1" ht="12.75">
      <c r="A219" s="35" t="s">
        <v>475</v>
      </c>
      <c r="B219" s="59" t="s">
        <v>218</v>
      </c>
      <c r="C219" s="68"/>
      <c r="D219" s="69"/>
      <c r="E219" s="69"/>
      <c r="F219" s="119">
        <f>SUM(F220:F222)</f>
        <v>1514480</v>
      </c>
    </row>
    <row r="220" spans="1:6" s="15" customFormat="1" ht="12.75">
      <c r="A220" s="129" t="s">
        <v>473</v>
      </c>
      <c r="B220" s="59" t="s">
        <v>218</v>
      </c>
      <c r="C220" s="67">
        <v>242</v>
      </c>
      <c r="D220" s="47" t="s">
        <v>435</v>
      </c>
      <c r="E220" s="47" t="s">
        <v>427</v>
      </c>
      <c r="F220" s="119">
        <v>112120</v>
      </c>
    </row>
    <row r="221" spans="1:6" s="15" customFormat="1" ht="12.75">
      <c r="A221" s="49" t="s">
        <v>370</v>
      </c>
      <c r="B221" s="59" t="s">
        <v>218</v>
      </c>
      <c r="C221" s="67">
        <v>244</v>
      </c>
      <c r="D221" s="47" t="s">
        <v>435</v>
      </c>
      <c r="E221" s="47" t="s">
        <v>427</v>
      </c>
      <c r="F221" s="33">
        <v>93742</v>
      </c>
    </row>
    <row r="222" spans="1:6" s="15" customFormat="1" ht="12.75">
      <c r="A222" s="129" t="s">
        <v>341</v>
      </c>
      <c r="B222" s="59" t="s">
        <v>218</v>
      </c>
      <c r="C222" s="67">
        <v>612</v>
      </c>
      <c r="D222" s="47" t="s">
        <v>435</v>
      </c>
      <c r="E222" s="47" t="s">
        <v>427</v>
      </c>
      <c r="F222" s="33">
        <v>1308618</v>
      </c>
    </row>
    <row r="223" spans="1:6" s="15" customFormat="1" ht="12.75">
      <c r="A223" s="7" t="s">
        <v>216</v>
      </c>
      <c r="B223" s="38" t="s">
        <v>217</v>
      </c>
      <c r="C223" s="8"/>
      <c r="D223" s="8"/>
      <c r="E223" s="8"/>
      <c r="F223" s="31">
        <f>F224</f>
        <v>302192700</v>
      </c>
    </row>
    <row r="224" spans="1:6" s="15" customFormat="1" ht="12.75">
      <c r="A224" s="10" t="s">
        <v>481</v>
      </c>
      <c r="B224" s="52" t="s">
        <v>217</v>
      </c>
      <c r="C224" s="9" t="s">
        <v>480</v>
      </c>
      <c r="D224" s="9" t="s">
        <v>435</v>
      </c>
      <c r="E224" s="9" t="s">
        <v>427</v>
      </c>
      <c r="F224" s="37">
        <v>302192700</v>
      </c>
    </row>
    <row r="225" spans="1:6" s="15" customFormat="1" ht="12.75">
      <c r="A225" s="10" t="s">
        <v>227</v>
      </c>
      <c r="B225" s="38" t="s">
        <v>229</v>
      </c>
      <c r="C225" s="9"/>
      <c r="D225" s="9"/>
      <c r="E225" s="9"/>
      <c r="F225" s="33">
        <f>F226+F228</f>
        <v>1415600</v>
      </c>
    </row>
    <row r="226" spans="1:6" s="15" customFormat="1" ht="12.75">
      <c r="A226" s="10" t="s">
        <v>114</v>
      </c>
      <c r="B226" s="32" t="s">
        <v>231</v>
      </c>
      <c r="C226" s="9"/>
      <c r="D226" s="9"/>
      <c r="E226" s="9"/>
      <c r="F226" s="33">
        <f>F227</f>
        <v>1177100</v>
      </c>
    </row>
    <row r="227" spans="1:6" s="15" customFormat="1" ht="12.75">
      <c r="A227" s="129" t="s">
        <v>341</v>
      </c>
      <c r="B227" s="122" t="s">
        <v>231</v>
      </c>
      <c r="C227" s="118" t="s">
        <v>459</v>
      </c>
      <c r="D227" s="118" t="s">
        <v>435</v>
      </c>
      <c r="E227" s="118" t="s">
        <v>427</v>
      </c>
      <c r="F227" s="120">
        <v>1177100</v>
      </c>
    </row>
    <row r="228" spans="1:6" s="15" customFormat="1" ht="22.5">
      <c r="A228" s="11" t="s">
        <v>414</v>
      </c>
      <c r="B228" s="36" t="s">
        <v>101</v>
      </c>
      <c r="C228" s="8"/>
      <c r="D228" s="8"/>
      <c r="E228" s="8"/>
      <c r="F228" s="31">
        <f>F229</f>
        <v>238500</v>
      </c>
    </row>
    <row r="229" spans="1:6" s="15" customFormat="1" ht="12.75">
      <c r="A229" s="10" t="s">
        <v>341</v>
      </c>
      <c r="B229" s="32" t="s">
        <v>101</v>
      </c>
      <c r="C229" s="65">
        <v>612</v>
      </c>
      <c r="D229" s="9" t="s">
        <v>435</v>
      </c>
      <c r="E229" s="9" t="s">
        <v>427</v>
      </c>
      <c r="F229" s="31">
        <v>238500</v>
      </c>
    </row>
    <row r="230" spans="1:6" s="15" customFormat="1" ht="12.75">
      <c r="A230" s="10" t="s">
        <v>234</v>
      </c>
      <c r="B230" s="32" t="s">
        <v>232</v>
      </c>
      <c r="C230" s="65"/>
      <c r="D230" s="9"/>
      <c r="E230" s="9"/>
      <c r="F230" s="31">
        <f>F231</f>
        <v>4818300</v>
      </c>
    </row>
    <row r="231" spans="1:6" s="15" customFormat="1" ht="22.5">
      <c r="A231" s="10" t="s">
        <v>115</v>
      </c>
      <c r="B231" s="32" t="s">
        <v>233</v>
      </c>
      <c r="C231" s="65"/>
      <c r="D231" s="9"/>
      <c r="E231" s="9"/>
      <c r="F231" s="31">
        <f>F232+F233</f>
        <v>4818300</v>
      </c>
    </row>
    <row r="232" spans="1:6" s="15" customFormat="1" ht="12.75">
      <c r="A232" s="129" t="s">
        <v>473</v>
      </c>
      <c r="B232" s="122" t="s">
        <v>233</v>
      </c>
      <c r="C232" s="143">
        <v>242</v>
      </c>
      <c r="D232" s="118" t="s">
        <v>435</v>
      </c>
      <c r="E232" s="118" t="s">
        <v>427</v>
      </c>
      <c r="F232" s="117">
        <v>4668820.4</v>
      </c>
    </row>
    <row r="233" spans="1:6" s="15" customFormat="1" ht="12.75">
      <c r="A233" s="49" t="s">
        <v>370</v>
      </c>
      <c r="B233" s="122" t="s">
        <v>233</v>
      </c>
      <c r="C233" s="143">
        <v>244</v>
      </c>
      <c r="D233" s="118" t="s">
        <v>435</v>
      </c>
      <c r="E233" s="118" t="s">
        <v>427</v>
      </c>
      <c r="F233" s="117">
        <v>149479.6</v>
      </c>
    </row>
    <row r="234" spans="1:6" s="15" customFormat="1" ht="12.75">
      <c r="A234" s="127" t="s">
        <v>407</v>
      </c>
      <c r="B234" s="116" t="s">
        <v>320</v>
      </c>
      <c r="C234" s="128"/>
      <c r="D234" s="128"/>
      <c r="E234" s="128"/>
      <c r="F234" s="117">
        <f>F235+F239+F243+F245+F251+F248+F237</f>
        <v>51800458.28999999</v>
      </c>
    </row>
    <row r="235" spans="1:6" s="15" customFormat="1" ht="12.75">
      <c r="A235" s="129" t="s">
        <v>264</v>
      </c>
      <c r="B235" s="122" t="s">
        <v>105</v>
      </c>
      <c r="C235" s="128"/>
      <c r="D235" s="128"/>
      <c r="E235" s="128"/>
      <c r="F235" s="117">
        <f>F236</f>
        <v>58895.63</v>
      </c>
    </row>
    <row r="236" spans="1:6" s="15" customFormat="1" ht="12.75">
      <c r="A236" s="121" t="s">
        <v>371</v>
      </c>
      <c r="B236" s="122" t="s">
        <v>105</v>
      </c>
      <c r="C236" s="143">
        <v>244</v>
      </c>
      <c r="D236" s="118" t="s">
        <v>435</v>
      </c>
      <c r="E236" s="118" t="s">
        <v>427</v>
      </c>
      <c r="F236" s="119">
        <v>58895.63</v>
      </c>
    </row>
    <row r="237" spans="1:6" s="15" customFormat="1" ht="12.75">
      <c r="A237" s="129" t="s">
        <v>264</v>
      </c>
      <c r="B237" s="122" t="s">
        <v>609</v>
      </c>
      <c r="C237" s="143"/>
      <c r="D237" s="118"/>
      <c r="E237" s="118"/>
      <c r="F237" s="119">
        <f>F238</f>
        <v>3770307.59</v>
      </c>
    </row>
    <row r="238" spans="1:6" s="15" customFormat="1" ht="12.75">
      <c r="A238" s="147" t="s">
        <v>478</v>
      </c>
      <c r="B238" s="122" t="s">
        <v>609</v>
      </c>
      <c r="C238" s="143">
        <v>414</v>
      </c>
      <c r="D238" s="118" t="s">
        <v>435</v>
      </c>
      <c r="E238" s="118" t="s">
        <v>436</v>
      </c>
      <c r="F238" s="119">
        <v>3770307.59</v>
      </c>
    </row>
    <row r="239" spans="1:6" s="15" customFormat="1" ht="22.5">
      <c r="A239" s="149" t="s">
        <v>552</v>
      </c>
      <c r="B239" s="122" t="s">
        <v>219</v>
      </c>
      <c r="C239" s="143"/>
      <c r="D239" s="118"/>
      <c r="E239" s="118"/>
      <c r="F239" s="119">
        <f>F240+F241+F242</f>
        <v>24349784.439999998</v>
      </c>
    </row>
    <row r="240" spans="1:6" s="15" customFormat="1" ht="12.75">
      <c r="A240" s="49" t="s">
        <v>370</v>
      </c>
      <c r="B240" s="122" t="s">
        <v>219</v>
      </c>
      <c r="C240" s="143">
        <v>244</v>
      </c>
      <c r="D240" s="118" t="s">
        <v>435</v>
      </c>
      <c r="E240" s="118" t="s">
        <v>427</v>
      </c>
      <c r="F240" s="119">
        <v>12217497.33</v>
      </c>
    </row>
    <row r="241" spans="1:6" s="15" customFormat="1" ht="22.5">
      <c r="A241" s="129" t="s">
        <v>553</v>
      </c>
      <c r="B241" s="123" t="s">
        <v>219</v>
      </c>
      <c r="C241" s="143">
        <v>464</v>
      </c>
      <c r="D241" s="118" t="s">
        <v>435</v>
      </c>
      <c r="E241" s="118" t="s">
        <v>427</v>
      </c>
      <c r="F241" s="124">
        <v>387690</v>
      </c>
    </row>
    <row r="242" spans="1:6" s="70" customFormat="1" ht="12.75">
      <c r="A242" s="129" t="s">
        <v>341</v>
      </c>
      <c r="B242" s="123" t="s">
        <v>219</v>
      </c>
      <c r="C242" s="143">
        <v>612</v>
      </c>
      <c r="D242" s="118" t="s">
        <v>435</v>
      </c>
      <c r="E242" s="118" t="s">
        <v>427</v>
      </c>
      <c r="F242" s="124">
        <v>11744597.11</v>
      </c>
    </row>
    <row r="243" spans="1:6" s="70" customFormat="1" ht="12.75">
      <c r="A243" s="129" t="s">
        <v>369</v>
      </c>
      <c r="B243" s="144" t="s">
        <v>102</v>
      </c>
      <c r="C243" s="143"/>
      <c r="D243" s="118"/>
      <c r="E243" s="118"/>
      <c r="F243" s="119">
        <f>F244</f>
        <v>8842561.7</v>
      </c>
    </row>
    <row r="244" spans="1:6" s="70" customFormat="1" ht="12.75">
      <c r="A244" s="129" t="s">
        <v>341</v>
      </c>
      <c r="B244" s="144" t="s">
        <v>102</v>
      </c>
      <c r="C244" s="143">
        <v>612</v>
      </c>
      <c r="D244" s="118" t="s">
        <v>435</v>
      </c>
      <c r="E244" s="118" t="s">
        <v>427</v>
      </c>
      <c r="F244" s="117">
        <v>8842561.7</v>
      </c>
    </row>
    <row r="245" spans="1:6" s="70" customFormat="1" ht="12.75">
      <c r="A245" s="127" t="s">
        <v>367</v>
      </c>
      <c r="B245" s="122" t="s">
        <v>136</v>
      </c>
      <c r="C245" s="143"/>
      <c r="D245" s="118"/>
      <c r="E245" s="118"/>
      <c r="F245" s="117">
        <f>F246+F247</f>
        <v>10890408.93</v>
      </c>
    </row>
    <row r="246" spans="1:6" s="70" customFormat="1" ht="12.75">
      <c r="A246" s="127" t="s">
        <v>370</v>
      </c>
      <c r="B246" s="122" t="s">
        <v>136</v>
      </c>
      <c r="C246" s="143">
        <v>244</v>
      </c>
      <c r="D246" s="118" t="s">
        <v>435</v>
      </c>
      <c r="E246" s="118" t="s">
        <v>436</v>
      </c>
      <c r="F246" s="119">
        <v>6444242.26</v>
      </c>
    </row>
    <row r="247" spans="1:6" s="15" customFormat="1" ht="12.75">
      <c r="A247" s="129" t="s">
        <v>341</v>
      </c>
      <c r="B247" s="122" t="s">
        <v>136</v>
      </c>
      <c r="C247" s="143">
        <v>612</v>
      </c>
      <c r="D247" s="118" t="s">
        <v>435</v>
      </c>
      <c r="E247" s="118" t="s">
        <v>436</v>
      </c>
      <c r="F247" s="119">
        <v>4446166.67</v>
      </c>
    </row>
    <row r="248" spans="1:6" s="15" customFormat="1" ht="22.5">
      <c r="A248" s="129" t="s">
        <v>595</v>
      </c>
      <c r="B248" s="144" t="s">
        <v>594</v>
      </c>
      <c r="C248" s="143"/>
      <c r="D248" s="118"/>
      <c r="E248" s="118"/>
      <c r="F248" s="119">
        <f>F249+F250</f>
        <v>2788500</v>
      </c>
    </row>
    <row r="249" spans="1:6" s="15" customFormat="1" ht="12.75">
      <c r="A249" s="127" t="s">
        <v>370</v>
      </c>
      <c r="B249" s="144" t="s">
        <v>594</v>
      </c>
      <c r="C249" s="143">
        <v>244</v>
      </c>
      <c r="D249" s="118" t="s">
        <v>435</v>
      </c>
      <c r="E249" s="118" t="s">
        <v>427</v>
      </c>
      <c r="F249" s="119">
        <v>2005000</v>
      </c>
    </row>
    <row r="250" spans="1:6" s="15" customFormat="1" ht="12.75">
      <c r="A250" s="129" t="s">
        <v>341</v>
      </c>
      <c r="B250" s="144" t="s">
        <v>594</v>
      </c>
      <c r="C250" s="143">
        <v>612</v>
      </c>
      <c r="D250" s="118" t="s">
        <v>435</v>
      </c>
      <c r="E250" s="118" t="s">
        <v>427</v>
      </c>
      <c r="F250" s="119">
        <v>783500</v>
      </c>
    </row>
    <row r="251" spans="1:6" s="15" customFormat="1" ht="12.75">
      <c r="A251" s="129" t="s">
        <v>104</v>
      </c>
      <c r="B251" s="144" t="s">
        <v>103</v>
      </c>
      <c r="C251" s="128"/>
      <c r="D251" s="128"/>
      <c r="E251" s="128"/>
      <c r="F251" s="117">
        <f>F252</f>
        <v>1100000</v>
      </c>
    </row>
    <row r="252" spans="1:6" s="15" customFormat="1" ht="12.75">
      <c r="A252" s="129" t="s">
        <v>341</v>
      </c>
      <c r="B252" s="144" t="s">
        <v>103</v>
      </c>
      <c r="C252" s="143">
        <v>612</v>
      </c>
      <c r="D252" s="118" t="s">
        <v>435</v>
      </c>
      <c r="E252" s="118" t="s">
        <v>427</v>
      </c>
      <c r="F252" s="117">
        <v>1100000</v>
      </c>
    </row>
    <row r="253" spans="1:6" s="15" customFormat="1" ht="12.75">
      <c r="A253" s="127" t="s">
        <v>408</v>
      </c>
      <c r="B253" s="116" t="s">
        <v>324</v>
      </c>
      <c r="C253" s="128"/>
      <c r="D253" s="128"/>
      <c r="E253" s="128"/>
      <c r="F253" s="117">
        <f>F254+F256</f>
        <v>7382700</v>
      </c>
    </row>
    <row r="254" spans="1:6" s="15" customFormat="1" ht="22.5">
      <c r="A254" s="121" t="s">
        <v>471</v>
      </c>
      <c r="B254" s="122" t="s">
        <v>144</v>
      </c>
      <c r="C254" s="128"/>
      <c r="D254" s="128"/>
      <c r="E254" s="128"/>
      <c r="F254" s="117">
        <f>F255</f>
        <v>7332700</v>
      </c>
    </row>
    <row r="255" spans="1:6" s="15" customFormat="1" ht="12.75">
      <c r="A255" s="121" t="s">
        <v>465</v>
      </c>
      <c r="B255" s="122" t="s">
        <v>144</v>
      </c>
      <c r="C255" s="118" t="s">
        <v>468</v>
      </c>
      <c r="D255" s="118" t="s">
        <v>437</v>
      </c>
      <c r="E255" s="118" t="s">
        <v>430</v>
      </c>
      <c r="F255" s="120">
        <v>7332700</v>
      </c>
    </row>
    <row r="256" spans="1:6" s="15" customFormat="1" ht="22.5">
      <c r="A256" s="121" t="s">
        <v>509</v>
      </c>
      <c r="B256" s="122" t="s">
        <v>106</v>
      </c>
      <c r="C256" s="118"/>
      <c r="D256" s="118"/>
      <c r="E256" s="118"/>
      <c r="F256" s="117">
        <f>F257</f>
        <v>50000</v>
      </c>
    </row>
    <row r="257" spans="1:6" s="15" customFormat="1" ht="12.75">
      <c r="A257" s="129" t="s">
        <v>473</v>
      </c>
      <c r="B257" s="122" t="s">
        <v>106</v>
      </c>
      <c r="C257" s="118" t="s">
        <v>472</v>
      </c>
      <c r="D257" s="118" t="s">
        <v>435</v>
      </c>
      <c r="E257" s="118" t="s">
        <v>427</v>
      </c>
      <c r="F257" s="117">
        <v>50000</v>
      </c>
    </row>
    <row r="258" spans="1:7" s="15" customFormat="1" ht="12.75">
      <c r="A258" s="127" t="s">
        <v>326</v>
      </c>
      <c r="B258" s="118" t="s">
        <v>325</v>
      </c>
      <c r="C258" s="118"/>
      <c r="D258" s="118"/>
      <c r="E258" s="118"/>
      <c r="F258" s="117">
        <f>F259+F266+F277+F286</f>
        <v>726186300.45</v>
      </c>
      <c r="G258" s="157"/>
    </row>
    <row r="259" spans="1:6" s="15" customFormat="1" ht="33.75">
      <c r="A259" s="145" t="s">
        <v>486</v>
      </c>
      <c r="B259" s="123" t="s">
        <v>107</v>
      </c>
      <c r="C259" s="118"/>
      <c r="D259" s="118"/>
      <c r="E259" s="118"/>
      <c r="F259" s="117">
        <f>SUM(F260:F265)</f>
        <v>471570200</v>
      </c>
    </row>
    <row r="260" spans="1:6" s="15" customFormat="1" ht="12.75">
      <c r="A260" s="138" t="s">
        <v>417</v>
      </c>
      <c r="B260" s="122" t="s">
        <v>107</v>
      </c>
      <c r="C260" s="122" t="s">
        <v>461</v>
      </c>
      <c r="D260" s="118" t="s">
        <v>435</v>
      </c>
      <c r="E260" s="118" t="s">
        <v>427</v>
      </c>
      <c r="F260" s="120">
        <v>171511231.68</v>
      </c>
    </row>
    <row r="261" spans="1:6" s="15" customFormat="1" ht="12.75">
      <c r="A261" s="138" t="s">
        <v>23</v>
      </c>
      <c r="B261" s="122" t="s">
        <v>107</v>
      </c>
      <c r="C261" s="122" t="s">
        <v>462</v>
      </c>
      <c r="D261" s="118" t="s">
        <v>435</v>
      </c>
      <c r="E261" s="118" t="s">
        <v>427</v>
      </c>
      <c r="F261" s="120">
        <v>1952.89</v>
      </c>
    </row>
    <row r="262" spans="1:6" s="15" customFormat="1" ht="22.5">
      <c r="A262" s="138" t="s">
        <v>418</v>
      </c>
      <c r="B262" s="123" t="s">
        <v>107</v>
      </c>
      <c r="C262" s="123" t="s">
        <v>416</v>
      </c>
      <c r="D262" s="118" t="s">
        <v>435</v>
      </c>
      <c r="E262" s="118" t="s">
        <v>427</v>
      </c>
      <c r="F262" s="117">
        <v>55311585.32</v>
      </c>
    </row>
    <row r="263" spans="1:6" s="15" customFormat="1" ht="12.75">
      <c r="A263" s="129" t="s">
        <v>473</v>
      </c>
      <c r="B263" s="123" t="s">
        <v>107</v>
      </c>
      <c r="C263" s="123" t="s">
        <v>472</v>
      </c>
      <c r="D263" s="118" t="s">
        <v>435</v>
      </c>
      <c r="E263" s="118" t="s">
        <v>427</v>
      </c>
      <c r="F263" s="117">
        <v>565541.6</v>
      </c>
    </row>
    <row r="264" spans="1:6" s="15" customFormat="1" ht="12.75">
      <c r="A264" s="121" t="s">
        <v>370</v>
      </c>
      <c r="B264" s="122" t="s">
        <v>107</v>
      </c>
      <c r="C264" s="122" t="s">
        <v>449</v>
      </c>
      <c r="D264" s="118" t="s">
        <v>435</v>
      </c>
      <c r="E264" s="118" t="s">
        <v>427</v>
      </c>
      <c r="F264" s="117">
        <v>28558158.97</v>
      </c>
    </row>
    <row r="265" spans="1:6" s="15" customFormat="1" ht="22.5">
      <c r="A265" s="121" t="s">
        <v>88</v>
      </c>
      <c r="B265" s="123" t="s">
        <v>107</v>
      </c>
      <c r="C265" s="123" t="s">
        <v>458</v>
      </c>
      <c r="D265" s="118" t="s">
        <v>435</v>
      </c>
      <c r="E265" s="118" t="s">
        <v>427</v>
      </c>
      <c r="F265" s="117">
        <v>215621729.54</v>
      </c>
    </row>
    <row r="266" spans="1:6" s="15" customFormat="1" ht="12.75">
      <c r="A266" s="148" t="s">
        <v>510</v>
      </c>
      <c r="B266" s="123" t="s">
        <v>108</v>
      </c>
      <c r="C266" s="118"/>
      <c r="D266" s="118"/>
      <c r="E266" s="118"/>
      <c r="F266" s="117">
        <f>SUM(F267:F276)</f>
        <v>214349910.45</v>
      </c>
    </row>
    <row r="267" spans="1:6" s="15" customFormat="1" ht="12.75">
      <c r="A267" s="138" t="s">
        <v>417</v>
      </c>
      <c r="B267" s="122" t="s">
        <v>108</v>
      </c>
      <c r="C267" s="122" t="s">
        <v>461</v>
      </c>
      <c r="D267" s="122" t="s">
        <v>435</v>
      </c>
      <c r="E267" s="122" t="s">
        <v>427</v>
      </c>
      <c r="F267" s="119">
        <v>59784231.97</v>
      </c>
    </row>
    <row r="268" spans="1:6" s="15" customFormat="1" ht="12.75">
      <c r="A268" s="138" t="s">
        <v>23</v>
      </c>
      <c r="B268" s="122" t="s">
        <v>108</v>
      </c>
      <c r="C268" s="122" t="s">
        <v>462</v>
      </c>
      <c r="D268" s="118" t="s">
        <v>435</v>
      </c>
      <c r="E268" s="118" t="s">
        <v>427</v>
      </c>
      <c r="F268" s="120">
        <v>525.66</v>
      </c>
    </row>
    <row r="269" spans="1:6" s="15" customFormat="1" ht="22.5">
      <c r="A269" s="138" t="s">
        <v>418</v>
      </c>
      <c r="B269" s="122" t="s">
        <v>108</v>
      </c>
      <c r="C269" s="122" t="s">
        <v>416</v>
      </c>
      <c r="D269" s="122" t="s">
        <v>435</v>
      </c>
      <c r="E269" s="122" t="s">
        <v>427</v>
      </c>
      <c r="F269" s="119">
        <v>18045442.37</v>
      </c>
    </row>
    <row r="270" spans="1:6" s="15" customFormat="1" ht="12.75">
      <c r="A270" s="121" t="s">
        <v>473</v>
      </c>
      <c r="B270" s="122" t="s">
        <v>108</v>
      </c>
      <c r="C270" s="122" t="s">
        <v>472</v>
      </c>
      <c r="D270" s="122" t="s">
        <v>435</v>
      </c>
      <c r="E270" s="122" t="s">
        <v>427</v>
      </c>
      <c r="F270" s="119">
        <v>3891706.5</v>
      </c>
    </row>
    <row r="271" spans="1:6" s="15" customFormat="1" ht="12.75">
      <c r="A271" s="121" t="s">
        <v>370</v>
      </c>
      <c r="B271" s="122" t="s">
        <v>108</v>
      </c>
      <c r="C271" s="122" t="s">
        <v>449</v>
      </c>
      <c r="D271" s="122" t="s">
        <v>435</v>
      </c>
      <c r="E271" s="122" t="s">
        <v>427</v>
      </c>
      <c r="F271" s="119">
        <v>53214434.69</v>
      </c>
    </row>
    <row r="272" spans="1:6" s="15" customFormat="1" ht="12.75">
      <c r="A272" s="35" t="s">
        <v>400</v>
      </c>
      <c r="B272" s="32" t="s">
        <v>108</v>
      </c>
      <c r="C272" s="32" t="s">
        <v>458</v>
      </c>
      <c r="D272" s="32" t="s">
        <v>435</v>
      </c>
      <c r="E272" s="32" t="s">
        <v>427</v>
      </c>
      <c r="F272" s="33">
        <v>70736974.26</v>
      </c>
    </row>
    <row r="273" spans="1:6" s="15" customFormat="1" ht="12.75">
      <c r="A273" s="129" t="s">
        <v>341</v>
      </c>
      <c r="B273" s="32" t="s">
        <v>108</v>
      </c>
      <c r="C273" s="32" t="s">
        <v>459</v>
      </c>
      <c r="D273" s="32" t="s">
        <v>435</v>
      </c>
      <c r="E273" s="32" t="s">
        <v>427</v>
      </c>
      <c r="F273" s="33">
        <v>450000</v>
      </c>
    </row>
    <row r="274" spans="1:6" s="15" customFormat="1" ht="12.75">
      <c r="A274" s="35" t="s">
        <v>453</v>
      </c>
      <c r="B274" s="32" t="s">
        <v>108</v>
      </c>
      <c r="C274" s="32" t="s">
        <v>450</v>
      </c>
      <c r="D274" s="32" t="s">
        <v>435</v>
      </c>
      <c r="E274" s="32" t="s">
        <v>427</v>
      </c>
      <c r="F274" s="33">
        <v>7859258.07</v>
      </c>
    </row>
    <row r="275" spans="1:6" s="15" customFormat="1" ht="12.75">
      <c r="A275" s="35" t="s">
        <v>411</v>
      </c>
      <c r="B275" s="32" t="s">
        <v>108</v>
      </c>
      <c r="C275" s="32" t="s">
        <v>452</v>
      </c>
      <c r="D275" s="32" t="s">
        <v>435</v>
      </c>
      <c r="E275" s="32" t="s">
        <v>427</v>
      </c>
      <c r="F275" s="33">
        <v>332397.49</v>
      </c>
    </row>
    <row r="276" spans="1:6" s="15" customFormat="1" ht="12.75">
      <c r="A276" s="35" t="s">
        <v>539</v>
      </c>
      <c r="B276" s="32" t="s">
        <v>108</v>
      </c>
      <c r="C276" s="32" t="s">
        <v>512</v>
      </c>
      <c r="D276" s="32" t="s">
        <v>435</v>
      </c>
      <c r="E276" s="32" t="s">
        <v>427</v>
      </c>
      <c r="F276" s="33">
        <v>34939.44</v>
      </c>
    </row>
    <row r="277" spans="1:6" s="15" customFormat="1" ht="12.75">
      <c r="A277" s="7" t="s">
        <v>265</v>
      </c>
      <c r="B277" s="9" t="s">
        <v>109</v>
      </c>
      <c r="C277" s="9"/>
      <c r="D277" s="9"/>
      <c r="E277" s="9"/>
      <c r="F277" s="31">
        <f>SUM(F278:F285)</f>
        <v>26232890</v>
      </c>
    </row>
    <row r="278" spans="1:6" s="15" customFormat="1" ht="12.75">
      <c r="A278" s="34" t="s">
        <v>417</v>
      </c>
      <c r="B278" s="32" t="s">
        <v>109</v>
      </c>
      <c r="C278" s="32" t="s">
        <v>461</v>
      </c>
      <c r="D278" s="9" t="s">
        <v>435</v>
      </c>
      <c r="E278" s="9" t="s">
        <v>429</v>
      </c>
      <c r="F278" s="33">
        <v>16990940</v>
      </c>
    </row>
    <row r="279" spans="1:6" s="15" customFormat="1" ht="22.5">
      <c r="A279" s="34" t="s">
        <v>418</v>
      </c>
      <c r="B279" s="36" t="s">
        <v>109</v>
      </c>
      <c r="C279" s="36" t="s">
        <v>416</v>
      </c>
      <c r="D279" s="9" t="s">
        <v>435</v>
      </c>
      <c r="E279" s="9" t="s">
        <v>429</v>
      </c>
      <c r="F279" s="37">
        <v>5131260</v>
      </c>
    </row>
    <row r="280" spans="1:6" s="15" customFormat="1" ht="12.75">
      <c r="A280" s="35" t="s">
        <v>473</v>
      </c>
      <c r="B280" s="32" t="s">
        <v>109</v>
      </c>
      <c r="C280" s="32" t="s">
        <v>472</v>
      </c>
      <c r="D280" s="9" t="s">
        <v>435</v>
      </c>
      <c r="E280" s="9" t="s">
        <v>429</v>
      </c>
      <c r="F280" s="33">
        <v>535249.53</v>
      </c>
    </row>
    <row r="281" spans="1:6" s="15" customFormat="1" ht="12.75">
      <c r="A281" s="121" t="s">
        <v>370</v>
      </c>
      <c r="B281" s="122" t="s">
        <v>109</v>
      </c>
      <c r="C281" s="122" t="s">
        <v>449</v>
      </c>
      <c r="D281" s="118" t="s">
        <v>435</v>
      </c>
      <c r="E281" s="118" t="s">
        <v>429</v>
      </c>
      <c r="F281" s="119">
        <v>3498768.81</v>
      </c>
    </row>
    <row r="282" spans="1:6" s="15" customFormat="1" ht="12.75">
      <c r="A282" s="121" t="s">
        <v>534</v>
      </c>
      <c r="B282" s="122" t="s">
        <v>109</v>
      </c>
      <c r="C282" s="122" t="s">
        <v>533</v>
      </c>
      <c r="D282" s="118" t="s">
        <v>435</v>
      </c>
      <c r="E282" s="118" t="s">
        <v>429</v>
      </c>
      <c r="F282" s="119">
        <v>18330.66</v>
      </c>
    </row>
    <row r="283" spans="1:6" s="15" customFormat="1" ht="12.75">
      <c r="A283" s="121" t="s">
        <v>453</v>
      </c>
      <c r="B283" s="122" t="s">
        <v>109</v>
      </c>
      <c r="C283" s="122" t="s">
        <v>450</v>
      </c>
      <c r="D283" s="118" t="s">
        <v>435</v>
      </c>
      <c r="E283" s="118" t="s">
        <v>429</v>
      </c>
      <c r="F283" s="119">
        <v>32300</v>
      </c>
    </row>
    <row r="284" spans="1:6" s="15" customFormat="1" ht="12.75">
      <c r="A284" s="121" t="s">
        <v>8</v>
      </c>
      <c r="B284" s="122" t="s">
        <v>109</v>
      </c>
      <c r="C284" s="122" t="s">
        <v>452</v>
      </c>
      <c r="D284" s="118" t="s">
        <v>435</v>
      </c>
      <c r="E284" s="118" t="s">
        <v>429</v>
      </c>
      <c r="F284" s="119">
        <v>15041</v>
      </c>
    </row>
    <row r="285" spans="1:6" s="15" customFormat="1" ht="12.75">
      <c r="A285" s="35" t="s">
        <v>539</v>
      </c>
      <c r="B285" s="122" t="s">
        <v>109</v>
      </c>
      <c r="C285" s="122" t="s">
        <v>512</v>
      </c>
      <c r="D285" s="118" t="s">
        <v>435</v>
      </c>
      <c r="E285" s="118" t="s">
        <v>429</v>
      </c>
      <c r="F285" s="119">
        <v>11000</v>
      </c>
    </row>
    <row r="286" spans="1:6" s="15" customFormat="1" ht="33.75">
      <c r="A286" s="156" t="s">
        <v>611</v>
      </c>
      <c r="B286" s="122" t="s">
        <v>610</v>
      </c>
      <c r="C286" s="122"/>
      <c r="D286" s="118"/>
      <c r="E286" s="118"/>
      <c r="F286" s="119">
        <f>F287+F288+F289</f>
        <v>14033300</v>
      </c>
    </row>
    <row r="287" spans="1:6" s="15" customFormat="1" ht="12.75">
      <c r="A287" s="34" t="s">
        <v>417</v>
      </c>
      <c r="B287" s="122" t="s">
        <v>610</v>
      </c>
      <c r="C287" s="122" t="s">
        <v>461</v>
      </c>
      <c r="D287" s="118" t="s">
        <v>435</v>
      </c>
      <c r="E287" s="118" t="s">
        <v>427</v>
      </c>
      <c r="F287" s="119">
        <v>9598702.44</v>
      </c>
    </row>
    <row r="288" spans="1:6" s="15" customFormat="1" ht="22.5">
      <c r="A288" s="34" t="s">
        <v>418</v>
      </c>
      <c r="B288" s="122" t="s">
        <v>610</v>
      </c>
      <c r="C288" s="122" t="s">
        <v>416</v>
      </c>
      <c r="D288" s="118" t="s">
        <v>435</v>
      </c>
      <c r="E288" s="118" t="s">
        <v>427</v>
      </c>
      <c r="F288" s="119">
        <v>2898808.13</v>
      </c>
    </row>
    <row r="289" spans="1:6" s="15" customFormat="1" ht="12.75">
      <c r="A289" s="35" t="s">
        <v>400</v>
      </c>
      <c r="B289" s="122" t="s">
        <v>610</v>
      </c>
      <c r="C289" s="122" t="s">
        <v>458</v>
      </c>
      <c r="D289" s="118" t="s">
        <v>435</v>
      </c>
      <c r="E289" s="118" t="s">
        <v>427</v>
      </c>
      <c r="F289" s="119">
        <v>1535789.43</v>
      </c>
    </row>
    <row r="290" spans="1:6" s="15" customFormat="1" ht="12.75">
      <c r="A290" s="139" t="s">
        <v>372</v>
      </c>
      <c r="B290" s="123" t="s">
        <v>378</v>
      </c>
      <c r="C290" s="123"/>
      <c r="D290" s="123"/>
      <c r="E290" s="123"/>
      <c r="F290" s="124">
        <f>F291+F294</f>
        <v>16989884.18</v>
      </c>
    </row>
    <row r="291" spans="1:6" s="15" customFormat="1" ht="12.75">
      <c r="A291" s="129" t="s">
        <v>374</v>
      </c>
      <c r="B291" s="122" t="s">
        <v>137</v>
      </c>
      <c r="C291" s="123"/>
      <c r="D291" s="123"/>
      <c r="E291" s="123"/>
      <c r="F291" s="124">
        <f>F292+F293</f>
        <v>3549949</v>
      </c>
    </row>
    <row r="292" spans="1:6" s="15" customFormat="1" ht="12.75">
      <c r="A292" s="138" t="s">
        <v>350</v>
      </c>
      <c r="B292" s="122" t="s">
        <v>137</v>
      </c>
      <c r="C292" s="122" t="s">
        <v>446</v>
      </c>
      <c r="D292" s="122" t="s">
        <v>435</v>
      </c>
      <c r="E292" s="122" t="s">
        <v>436</v>
      </c>
      <c r="F292" s="119">
        <v>2726535</v>
      </c>
    </row>
    <row r="293" spans="1:6" s="15" customFormat="1" ht="22.5">
      <c r="A293" s="138" t="s">
        <v>351</v>
      </c>
      <c r="B293" s="123" t="s">
        <v>137</v>
      </c>
      <c r="C293" s="123" t="s">
        <v>349</v>
      </c>
      <c r="D293" s="123" t="s">
        <v>435</v>
      </c>
      <c r="E293" s="123" t="s">
        <v>436</v>
      </c>
      <c r="F293" s="124">
        <v>823414</v>
      </c>
    </row>
    <row r="294" spans="1:6" s="15" customFormat="1" ht="22.5">
      <c r="A294" s="121" t="s">
        <v>271</v>
      </c>
      <c r="B294" s="123" t="s">
        <v>138</v>
      </c>
      <c r="C294" s="123"/>
      <c r="D294" s="123"/>
      <c r="E294" s="123"/>
      <c r="F294" s="124">
        <f>SUM(F295:F300)</f>
        <v>13439935.18</v>
      </c>
    </row>
    <row r="295" spans="1:6" s="15" customFormat="1" ht="12.75">
      <c r="A295" s="138" t="s">
        <v>417</v>
      </c>
      <c r="B295" s="122" t="s">
        <v>138</v>
      </c>
      <c r="C295" s="122" t="s">
        <v>461</v>
      </c>
      <c r="D295" s="122" t="s">
        <v>435</v>
      </c>
      <c r="E295" s="122" t="s">
        <v>436</v>
      </c>
      <c r="F295" s="119">
        <v>7954678.94</v>
      </c>
    </row>
    <row r="296" spans="1:6" s="15" customFormat="1" ht="22.5">
      <c r="A296" s="138" t="s">
        <v>418</v>
      </c>
      <c r="B296" s="122" t="s">
        <v>138</v>
      </c>
      <c r="C296" s="122" t="s">
        <v>416</v>
      </c>
      <c r="D296" s="122" t="s">
        <v>435</v>
      </c>
      <c r="E296" s="122" t="s">
        <v>436</v>
      </c>
      <c r="F296" s="119">
        <v>2404985.89</v>
      </c>
    </row>
    <row r="297" spans="1:6" s="15" customFormat="1" ht="12.75">
      <c r="A297" s="121" t="s">
        <v>473</v>
      </c>
      <c r="B297" s="122" t="s">
        <v>138</v>
      </c>
      <c r="C297" s="122" t="s">
        <v>472</v>
      </c>
      <c r="D297" s="122" t="s">
        <v>435</v>
      </c>
      <c r="E297" s="122" t="s">
        <v>436</v>
      </c>
      <c r="F297" s="119">
        <v>1115532.25</v>
      </c>
    </row>
    <row r="298" spans="1:6" s="15" customFormat="1" ht="12.75">
      <c r="A298" s="121" t="s">
        <v>370</v>
      </c>
      <c r="B298" s="122" t="s">
        <v>138</v>
      </c>
      <c r="C298" s="122" t="s">
        <v>449</v>
      </c>
      <c r="D298" s="122" t="s">
        <v>435</v>
      </c>
      <c r="E298" s="122" t="s">
        <v>436</v>
      </c>
      <c r="F298" s="119">
        <v>1872638.1</v>
      </c>
    </row>
    <row r="299" spans="1:6" s="15" customFormat="1" ht="12.75">
      <c r="A299" s="121" t="s">
        <v>453</v>
      </c>
      <c r="B299" s="122" t="s">
        <v>138</v>
      </c>
      <c r="C299" s="122" t="s">
        <v>450</v>
      </c>
      <c r="D299" s="122" t="s">
        <v>435</v>
      </c>
      <c r="E299" s="122" t="s">
        <v>436</v>
      </c>
      <c r="F299" s="119">
        <v>60500</v>
      </c>
    </row>
    <row r="300" spans="1:6" s="15" customFormat="1" ht="12.75">
      <c r="A300" s="121" t="s">
        <v>8</v>
      </c>
      <c r="B300" s="122" t="s">
        <v>379</v>
      </c>
      <c r="C300" s="122" t="s">
        <v>452</v>
      </c>
      <c r="D300" s="122" t="s">
        <v>435</v>
      </c>
      <c r="E300" s="122" t="s">
        <v>436</v>
      </c>
      <c r="F300" s="119">
        <v>31600</v>
      </c>
    </row>
    <row r="301" spans="1:6" s="15" customFormat="1" ht="22.5">
      <c r="A301" s="130" t="s">
        <v>392</v>
      </c>
      <c r="B301" s="123" t="s">
        <v>401</v>
      </c>
      <c r="C301" s="123"/>
      <c r="D301" s="123"/>
      <c r="E301" s="123"/>
      <c r="F301" s="124">
        <f>F314+F311+F317+F302+F305+F307+F309</f>
        <v>47156563.91</v>
      </c>
    </row>
    <row r="302" spans="1:6" s="15" customFormat="1" ht="12.75">
      <c r="A302" s="121" t="s">
        <v>402</v>
      </c>
      <c r="B302" s="123" t="s">
        <v>113</v>
      </c>
      <c r="C302" s="123"/>
      <c r="D302" s="123"/>
      <c r="E302" s="123"/>
      <c r="F302" s="124">
        <f>F303+F304</f>
        <v>2706480</v>
      </c>
    </row>
    <row r="303" spans="1:6" s="15" customFormat="1" ht="12.75">
      <c r="A303" s="121" t="s">
        <v>124</v>
      </c>
      <c r="B303" s="123" t="s">
        <v>113</v>
      </c>
      <c r="C303" s="123" t="s">
        <v>449</v>
      </c>
      <c r="D303" s="123" t="s">
        <v>435</v>
      </c>
      <c r="E303" s="123" t="s">
        <v>427</v>
      </c>
      <c r="F303" s="124">
        <v>1935360</v>
      </c>
    </row>
    <row r="304" spans="1:6" s="15" customFormat="1" ht="12.75">
      <c r="A304" s="129" t="s">
        <v>341</v>
      </c>
      <c r="B304" s="123" t="s">
        <v>113</v>
      </c>
      <c r="C304" s="123" t="s">
        <v>459</v>
      </c>
      <c r="D304" s="123" t="s">
        <v>435</v>
      </c>
      <c r="E304" s="123" t="s">
        <v>427</v>
      </c>
      <c r="F304" s="124">
        <v>771120</v>
      </c>
    </row>
    <row r="305" spans="1:6" s="15" customFormat="1" ht="12.75">
      <c r="A305" s="35" t="s">
        <v>403</v>
      </c>
      <c r="B305" s="36" t="s">
        <v>125</v>
      </c>
      <c r="C305" s="36"/>
      <c r="D305" s="36"/>
      <c r="E305" s="36"/>
      <c r="F305" s="37">
        <f>F306</f>
        <v>5132000</v>
      </c>
    </row>
    <row r="306" spans="1:6" s="15" customFormat="1" ht="12.75">
      <c r="A306" s="35" t="s">
        <v>127</v>
      </c>
      <c r="B306" s="36" t="s">
        <v>125</v>
      </c>
      <c r="C306" s="36" t="s">
        <v>449</v>
      </c>
      <c r="D306" s="36" t="s">
        <v>435</v>
      </c>
      <c r="E306" s="36" t="s">
        <v>427</v>
      </c>
      <c r="F306" s="37">
        <v>5132000</v>
      </c>
    </row>
    <row r="307" spans="1:6" s="15" customFormat="1" ht="12.75">
      <c r="A307" s="35" t="s">
        <v>404</v>
      </c>
      <c r="B307" s="36" t="s">
        <v>126</v>
      </c>
      <c r="C307" s="36"/>
      <c r="D307" s="36"/>
      <c r="E307" s="36"/>
      <c r="F307" s="37">
        <f>F308</f>
        <v>3654000</v>
      </c>
    </row>
    <row r="308" spans="1:6" s="15" customFormat="1" ht="22.5">
      <c r="A308" s="35" t="s">
        <v>128</v>
      </c>
      <c r="B308" s="36" t="s">
        <v>126</v>
      </c>
      <c r="C308" s="36" t="s">
        <v>449</v>
      </c>
      <c r="D308" s="36" t="s">
        <v>435</v>
      </c>
      <c r="E308" s="36" t="s">
        <v>427</v>
      </c>
      <c r="F308" s="37">
        <v>3654000</v>
      </c>
    </row>
    <row r="309" spans="1:6" s="15" customFormat="1" ht="22.5">
      <c r="A309" s="35" t="s">
        <v>612</v>
      </c>
      <c r="B309" s="36" t="s">
        <v>613</v>
      </c>
      <c r="C309" s="36"/>
      <c r="D309" s="36"/>
      <c r="E309" s="36"/>
      <c r="F309" s="37">
        <f>F310</f>
        <v>19097170</v>
      </c>
    </row>
    <row r="310" spans="1:6" s="15" customFormat="1" ht="12.75">
      <c r="A310" s="121" t="s">
        <v>124</v>
      </c>
      <c r="B310" s="36" t="s">
        <v>613</v>
      </c>
      <c r="C310" s="36" t="s">
        <v>449</v>
      </c>
      <c r="D310" s="36" t="s">
        <v>435</v>
      </c>
      <c r="E310" s="36" t="s">
        <v>427</v>
      </c>
      <c r="F310" s="37">
        <v>19097170</v>
      </c>
    </row>
    <row r="311" spans="1:6" s="15" customFormat="1" ht="22.5">
      <c r="A311" s="7" t="s">
        <v>365</v>
      </c>
      <c r="B311" s="52" t="s">
        <v>111</v>
      </c>
      <c r="C311" s="36"/>
      <c r="D311" s="36"/>
      <c r="E311" s="36"/>
      <c r="F311" s="37">
        <f>F312+F313</f>
        <v>9348010</v>
      </c>
    </row>
    <row r="312" spans="1:6" s="15" customFormat="1" ht="12.75">
      <c r="A312" s="7" t="s">
        <v>371</v>
      </c>
      <c r="B312" s="52" t="s">
        <v>111</v>
      </c>
      <c r="C312" s="36" t="s">
        <v>449</v>
      </c>
      <c r="D312" s="36" t="s">
        <v>435</v>
      </c>
      <c r="E312" s="36" t="s">
        <v>427</v>
      </c>
      <c r="F312" s="37">
        <v>5431090</v>
      </c>
    </row>
    <row r="313" spans="1:6" s="15" customFormat="1" ht="12.75">
      <c r="A313" s="10" t="s">
        <v>341</v>
      </c>
      <c r="B313" s="52" t="s">
        <v>111</v>
      </c>
      <c r="C313" s="36" t="s">
        <v>459</v>
      </c>
      <c r="D313" s="36" t="s">
        <v>435</v>
      </c>
      <c r="E313" s="36" t="s">
        <v>427</v>
      </c>
      <c r="F313" s="37">
        <v>3916920</v>
      </c>
    </row>
    <row r="314" spans="1:6" s="15" customFormat="1" ht="22.5">
      <c r="A314" s="53" t="s">
        <v>110</v>
      </c>
      <c r="B314" s="36" t="s">
        <v>235</v>
      </c>
      <c r="C314" s="36"/>
      <c r="D314" s="36"/>
      <c r="E314" s="36"/>
      <c r="F314" s="37">
        <f>F315+F316</f>
        <v>6866100</v>
      </c>
    </row>
    <row r="315" spans="1:6" s="15" customFormat="1" ht="12.75">
      <c r="A315" s="7" t="s">
        <v>371</v>
      </c>
      <c r="B315" s="36" t="s">
        <v>235</v>
      </c>
      <c r="C315" s="36" t="s">
        <v>449</v>
      </c>
      <c r="D315" s="36" t="s">
        <v>435</v>
      </c>
      <c r="E315" s="36" t="s">
        <v>427</v>
      </c>
      <c r="F315" s="37">
        <v>3626900</v>
      </c>
    </row>
    <row r="316" spans="1:6" s="15" customFormat="1" ht="12.75">
      <c r="A316" s="10" t="s">
        <v>341</v>
      </c>
      <c r="B316" s="36" t="s">
        <v>235</v>
      </c>
      <c r="C316" s="36" t="s">
        <v>459</v>
      </c>
      <c r="D316" s="36" t="s">
        <v>435</v>
      </c>
      <c r="E316" s="36" t="s">
        <v>427</v>
      </c>
      <c r="F316" s="37">
        <v>3239200</v>
      </c>
    </row>
    <row r="317" spans="1:6" s="15" customFormat="1" ht="33.75">
      <c r="A317" s="71" t="s">
        <v>364</v>
      </c>
      <c r="B317" s="52" t="s">
        <v>112</v>
      </c>
      <c r="C317" s="36"/>
      <c r="D317" s="36"/>
      <c r="E317" s="36"/>
      <c r="F317" s="37">
        <f>F318+F319</f>
        <v>352803.91000000003</v>
      </c>
    </row>
    <row r="318" spans="1:6" s="15" customFormat="1" ht="12.75">
      <c r="A318" s="7" t="s">
        <v>371</v>
      </c>
      <c r="B318" s="52" t="s">
        <v>112</v>
      </c>
      <c r="C318" s="36" t="s">
        <v>449</v>
      </c>
      <c r="D318" s="36" t="s">
        <v>435</v>
      </c>
      <c r="E318" s="36" t="s">
        <v>427</v>
      </c>
      <c r="F318" s="37">
        <f>88420+111290</f>
        <v>199710</v>
      </c>
    </row>
    <row r="319" spans="1:6" s="15" customFormat="1" ht="12.75">
      <c r="A319" s="10" t="s">
        <v>341</v>
      </c>
      <c r="B319" s="52" t="s">
        <v>112</v>
      </c>
      <c r="C319" s="36" t="s">
        <v>459</v>
      </c>
      <c r="D319" s="36" t="s">
        <v>435</v>
      </c>
      <c r="E319" s="36" t="s">
        <v>427</v>
      </c>
      <c r="F319" s="37">
        <v>153093.91</v>
      </c>
    </row>
    <row r="320" spans="1:7" s="15" customFormat="1" ht="12.75">
      <c r="A320" s="25" t="s">
        <v>261</v>
      </c>
      <c r="B320" s="26" t="s">
        <v>287</v>
      </c>
      <c r="C320" s="51"/>
      <c r="D320" s="51"/>
      <c r="E320" s="51"/>
      <c r="F320" s="28">
        <f>F321+F333+F358</f>
        <v>573533226.98</v>
      </c>
      <c r="G320" s="157"/>
    </row>
    <row r="321" spans="1:6" s="15" customFormat="1" ht="12.75">
      <c r="A321" s="131" t="s">
        <v>84</v>
      </c>
      <c r="B321" s="122" t="s">
        <v>393</v>
      </c>
      <c r="C321" s="128"/>
      <c r="D321" s="128"/>
      <c r="E321" s="128"/>
      <c r="F321" s="117">
        <f>F322+F325+F328+F330</f>
        <v>70677784.41</v>
      </c>
    </row>
    <row r="322" spans="1:6" s="15" customFormat="1" ht="33.75">
      <c r="A322" s="145" t="s">
        <v>0</v>
      </c>
      <c r="B322" s="123" t="s">
        <v>145</v>
      </c>
      <c r="C322" s="123"/>
      <c r="D322" s="118"/>
      <c r="E322" s="118"/>
      <c r="F322" s="124">
        <f>F323+F324</f>
        <v>12936279.61</v>
      </c>
    </row>
    <row r="323" spans="1:6" s="15" customFormat="1" ht="12.75">
      <c r="A323" s="121" t="s">
        <v>370</v>
      </c>
      <c r="B323" s="123" t="s">
        <v>145</v>
      </c>
      <c r="C323" s="123" t="s">
        <v>449</v>
      </c>
      <c r="D323" s="118" t="s">
        <v>437</v>
      </c>
      <c r="E323" s="118" t="s">
        <v>430</v>
      </c>
      <c r="F323" s="142">
        <v>9380460.93</v>
      </c>
    </row>
    <row r="324" spans="1:6" s="15" customFormat="1" ht="12.75">
      <c r="A324" s="129" t="s">
        <v>341</v>
      </c>
      <c r="B324" s="123" t="s">
        <v>145</v>
      </c>
      <c r="C324" s="123" t="s">
        <v>459</v>
      </c>
      <c r="D324" s="118" t="s">
        <v>437</v>
      </c>
      <c r="E324" s="118" t="s">
        <v>430</v>
      </c>
      <c r="F324" s="142">
        <v>3555818.68</v>
      </c>
    </row>
    <row r="325" spans="1:6" s="15" customFormat="1" ht="12.75">
      <c r="A325" s="121" t="s">
        <v>87</v>
      </c>
      <c r="B325" s="123" t="s">
        <v>85</v>
      </c>
      <c r="C325" s="123"/>
      <c r="D325" s="118"/>
      <c r="E325" s="118"/>
      <c r="F325" s="117">
        <f>F326+F327</f>
        <v>16419188.71</v>
      </c>
    </row>
    <row r="326" spans="1:6" s="15" customFormat="1" ht="12.75">
      <c r="A326" s="121" t="s">
        <v>370</v>
      </c>
      <c r="B326" s="123" t="s">
        <v>85</v>
      </c>
      <c r="C326" s="123" t="s">
        <v>449</v>
      </c>
      <c r="D326" s="123" t="s">
        <v>435</v>
      </c>
      <c r="E326" s="123" t="s">
        <v>426</v>
      </c>
      <c r="F326" s="124">
        <v>14670938.71</v>
      </c>
    </row>
    <row r="327" spans="1:6" s="15" customFormat="1" ht="22.5">
      <c r="A327" s="121" t="s">
        <v>88</v>
      </c>
      <c r="B327" s="123" t="s">
        <v>85</v>
      </c>
      <c r="C327" s="123" t="s">
        <v>458</v>
      </c>
      <c r="D327" s="123" t="s">
        <v>435</v>
      </c>
      <c r="E327" s="123" t="s">
        <v>426</v>
      </c>
      <c r="F327" s="124">
        <v>1748250</v>
      </c>
    </row>
    <row r="328" spans="1:6" s="15" customFormat="1" ht="12.75">
      <c r="A328" s="121" t="s">
        <v>89</v>
      </c>
      <c r="B328" s="122" t="s">
        <v>86</v>
      </c>
      <c r="C328" s="122"/>
      <c r="D328" s="118"/>
      <c r="E328" s="118"/>
      <c r="F328" s="119">
        <f>F329</f>
        <v>39409400</v>
      </c>
    </row>
    <row r="329" spans="1:6" s="15" customFormat="1" ht="12.75">
      <c r="A329" s="121" t="s">
        <v>370</v>
      </c>
      <c r="B329" s="122" t="s">
        <v>86</v>
      </c>
      <c r="C329" s="122" t="s">
        <v>449</v>
      </c>
      <c r="D329" s="122" t="s">
        <v>435</v>
      </c>
      <c r="E329" s="122" t="s">
        <v>426</v>
      </c>
      <c r="F329" s="119">
        <v>39409400</v>
      </c>
    </row>
    <row r="330" spans="1:6" s="15" customFormat="1" ht="33.75">
      <c r="A330" s="146" t="s">
        <v>364</v>
      </c>
      <c r="B330" s="141" t="s">
        <v>83</v>
      </c>
      <c r="C330" s="128"/>
      <c r="D330" s="128"/>
      <c r="E330" s="128"/>
      <c r="F330" s="117">
        <f>F331+F332</f>
        <v>1912916.09</v>
      </c>
    </row>
    <row r="331" spans="1:6" s="15" customFormat="1" ht="12.75">
      <c r="A331" s="127" t="s">
        <v>371</v>
      </c>
      <c r="B331" s="141" t="s">
        <v>83</v>
      </c>
      <c r="C331" s="123" t="s">
        <v>449</v>
      </c>
      <c r="D331" s="118" t="s">
        <v>435</v>
      </c>
      <c r="E331" s="118" t="s">
        <v>426</v>
      </c>
      <c r="F331" s="119">
        <f>950580+755250</f>
        <v>1705830</v>
      </c>
    </row>
    <row r="332" spans="1:6" s="15" customFormat="1" ht="12.75">
      <c r="A332" s="127" t="s">
        <v>341</v>
      </c>
      <c r="B332" s="141" t="s">
        <v>83</v>
      </c>
      <c r="C332" s="123" t="s">
        <v>459</v>
      </c>
      <c r="D332" s="118" t="s">
        <v>435</v>
      </c>
      <c r="E332" s="118" t="s">
        <v>426</v>
      </c>
      <c r="F332" s="119">
        <v>207086.09</v>
      </c>
    </row>
    <row r="333" spans="1:7" s="15" customFormat="1" ht="12.75">
      <c r="A333" s="129" t="s">
        <v>396</v>
      </c>
      <c r="B333" s="122" t="s">
        <v>397</v>
      </c>
      <c r="C333" s="123"/>
      <c r="D333" s="123"/>
      <c r="E333" s="123"/>
      <c r="F333" s="117">
        <f>F334+F356+F341+F343+F345</f>
        <v>483560945.28000003</v>
      </c>
      <c r="G333" s="157"/>
    </row>
    <row r="334" spans="1:6" s="15" customFormat="1" ht="22.5">
      <c r="A334" s="129" t="s">
        <v>485</v>
      </c>
      <c r="B334" s="123" t="s">
        <v>90</v>
      </c>
      <c r="C334" s="123"/>
      <c r="D334" s="123"/>
      <c r="E334" s="123"/>
      <c r="F334" s="117">
        <f>SUM(F335:F340)</f>
        <v>296111500.00000006</v>
      </c>
    </row>
    <row r="335" spans="1:6" s="15" customFormat="1" ht="12.75">
      <c r="A335" s="138" t="s">
        <v>417</v>
      </c>
      <c r="B335" s="123" t="s">
        <v>90</v>
      </c>
      <c r="C335" s="123" t="s">
        <v>461</v>
      </c>
      <c r="D335" s="123" t="s">
        <v>435</v>
      </c>
      <c r="E335" s="123" t="s">
        <v>426</v>
      </c>
      <c r="F335" s="142">
        <v>171829421.73</v>
      </c>
    </row>
    <row r="336" spans="1:6" s="15" customFormat="1" ht="12.75">
      <c r="A336" s="138" t="s">
        <v>23</v>
      </c>
      <c r="B336" s="123" t="s">
        <v>90</v>
      </c>
      <c r="C336" s="123" t="s">
        <v>462</v>
      </c>
      <c r="D336" s="123" t="s">
        <v>435</v>
      </c>
      <c r="E336" s="123" t="s">
        <v>426</v>
      </c>
      <c r="F336" s="142">
        <v>2919.08</v>
      </c>
    </row>
    <row r="337" spans="1:6" s="15" customFormat="1" ht="22.5">
      <c r="A337" s="138" t="s">
        <v>418</v>
      </c>
      <c r="B337" s="123" t="s">
        <v>90</v>
      </c>
      <c r="C337" s="123" t="s">
        <v>416</v>
      </c>
      <c r="D337" s="118" t="s">
        <v>435</v>
      </c>
      <c r="E337" s="118" t="s">
        <v>426</v>
      </c>
      <c r="F337" s="124">
        <v>51570513.61</v>
      </c>
    </row>
    <row r="338" spans="1:6" s="15" customFormat="1" ht="12.75">
      <c r="A338" s="35" t="s">
        <v>473</v>
      </c>
      <c r="B338" s="123" t="s">
        <v>90</v>
      </c>
      <c r="C338" s="123" t="s">
        <v>472</v>
      </c>
      <c r="D338" s="118" t="s">
        <v>435</v>
      </c>
      <c r="E338" s="118" t="s">
        <v>426</v>
      </c>
      <c r="F338" s="124">
        <v>821769.15</v>
      </c>
    </row>
    <row r="339" spans="1:6" s="15" customFormat="1" ht="12.75">
      <c r="A339" s="35" t="s">
        <v>371</v>
      </c>
      <c r="B339" s="36" t="s">
        <v>90</v>
      </c>
      <c r="C339" s="36" t="s">
        <v>449</v>
      </c>
      <c r="D339" s="36" t="s">
        <v>435</v>
      </c>
      <c r="E339" s="36" t="s">
        <v>426</v>
      </c>
      <c r="F339" s="37">
        <v>40412362.27</v>
      </c>
    </row>
    <row r="340" spans="1:6" s="15" customFormat="1" ht="22.5">
      <c r="A340" s="121" t="s">
        <v>621</v>
      </c>
      <c r="B340" s="36" t="s">
        <v>90</v>
      </c>
      <c r="C340" s="36" t="s">
        <v>458</v>
      </c>
      <c r="D340" s="9" t="s">
        <v>435</v>
      </c>
      <c r="E340" s="9" t="s">
        <v>426</v>
      </c>
      <c r="F340" s="37">
        <v>31474514.16</v>
      </c>
    </row>
    <row r="341" spans="1:6" s="15" customFormat="1" ht="22.5">
      <c r="A341" s="74" t="s">
        <v>93</v>
      </c>
      <c r="B341" s="36" t="s">
        <v>92</v>
      </c>
      <c r="C341" s="36"/>
      <c r="D341" s="9"/>
      <c r="E341" s="9"/>
      <c r="F341" s="31">
        <f>F342</f>
        <v>4260000</v>
      </c>
    </row>
    <row r="342" spans="1:6" s="15" customFormat="1" ht="12.75">
      <c r="A342" s="11" t="s">
        <v>94</v>
      </c>
      <c r="B342" s="36" t="s">
        <v>92</v>
      </c>
      <c r="C342" s="9" t="s">
        <v>95</v>
      </c>
      <c r="D342" s="36" t="s">
        <v>435</v>
      </c>
      <c r="E342" s="36" t="s">
        <v>426</v>
      </c>
      <c r="F342" s="73">
        <v>4260000</v>
      </c>
    </row>
    <row r="343" spans="1:6" s="15" customFormat="1" ht="33.75">
      <c r="A343" s="72" t="s">
        <v>0</v>
      </c>
      <c r="B343" s="36" t="s">
        <v>146</v>
      </c>
      <c r="C343" s="36"/>
      <c r="D343" s="36"/>
      <c r="E343" s="36"/>
      <c r="F343" s="37">
        <f>F344</f>
        <v>510620.39</v>
      </c>
    </row>
    <row r="344" spans="1:6" s="15" customFormat="1" ht="12.75">
      <c r="A344" s="11" t="s">
        <v>410</v>
      </c>
      <c r="B344" s="36" t="s">
        <v>146</v>
      </c>
      <c r="C344" s="36" t="s">
        <v>395</v>
      </c>
      <c r="D344" s="9" t="s">
        <v>437</v>
      </c>
      <c r="E344" s="9" t="s">
        <v>430</v>
      </c>
      <c r="F344" s="73">
        <v>510620.39</v>
      </c>
    </row>
    <row r="345" spans="1:6" s="15" customFormat="1" ht="12.75">
      <c r="A345" s="149" t="s">
        <v>511</v>
      </c>
      <c r="B345" s="32" t="s">
        <v>96</v>
      </c>
      <c r="C345" s="9"/>
      <c r="D345" s="9"/>
      <c r="E345" s="9"/>
      <c r="F345" s="31">
        <f>SUM(F346:F355)</f>
        <v>180222724.89</v>
      </c>
    </row>
    <row r="346" spans="1:6" s="15" customFormat="1" ht="12.75">
      <c r="A346" s="34" t="s">
        <v>417</v>
      </c>
      <c r="B346" s="32" t="s">
        <v>96</v>
      </c>
      <c r="C346" s="32" t="s">
        <v>461</v>
      </c>
      <c r="D346" s="36" t="s">
        <v>435</v>
      </c>
      <c r="E346" s="36" t="s">
        <v>426</v>
      </c>
      <c r="F346" s="33">
        <v>74025173</v>
      </c>
    </row>
    <row r="347" spans="1:6" s="15" customFormat="1" ht="12.75">
      <c r="A347" s="138" t="s">
        <v>23</v>
      </c>
      <c r="B347" s="32" t="s">
        <v>96</v>
      </c>
      <c r="C347" s="32" t="s">
        <v>462</v>
      </c>
      <c r="D347" s="36" t="s">
        <v>435</v>
      </c>
      <c r="E347" s="36" t="s">
        <v>426</v>
      </c>
      <c r="F347" s="33">
        <v>920</v>
      </c>
    </row>
    <row r="348" spans="1:6" s="15" customFormat="1" ht="22.5">
      <c r="A348" s="34" t="s">
        <v>418</v>
      </c>
      <c r="B348" s="36" t="s">
        <v>96</v>
      </c>
      <c r="C348" s="36" t="s">
        <v>416</v>
      </c>
      <c r="D348" s="36" t="s">
        <v>435</v>
      </c>
      <c r="E348" s="36" t="s">
        <v>426</v>
      </c>
      <c r="F348" s="37">
        <v>22469707</v>
      </c>
    </row>
    <row r="349" spans="1:6" s="15" customFormat="1" ht="12.75">
      <c r="A349" s="35" t="s">
        <v>473</v>
      </c>
      <c r="B349" s="32" t="s">
        <v>96</v>
      </c>
      <c r="C349" s="32" t="s">
        <v>472</v>
      </c>
      <c r="D349" s="9" t="s">
        <v>435</v>
      </c>
      <c r="E349" s="9" t="s">
        <v>426</v>
      </c>
      <c r="F349" s="33">
        <v>3265456.46</v>
      </c>
    </row>
    <row r="350" spans="1:6" s="15" customFormat="1" ht="12.75">
      <c r="A350" s="35" t="s">
        <v>371</v>
      </c>
      <c r="B350" s="32" t="s">
        <v>96</v>
      </c>
      <c r="C350" s="32" t="s">
        <v>449</v>
      </c>
      <c r="D350" s="36" t="s">
        <v>435</v>
      </c>
      <c r="E350" s="36" t="s">
        <v>426</v>
      </c>
      <c r="F350" s="33">
        <v>48300814.45</v>
      </c>
    </row>
    <row r="351" spans="1:6" s="15" customFormat="1" ht="22.5">
      <c r="A351" s="35" t="s">
        <v>622</v>
      </c>
      <c r="B351" s="36" t="s">
        <v>96</v>
      </c>
      <c r="C351" s="36" t="s">
        <v>458</v>
      </c>
      <c r="D351" s="9" t="s">
        <v>435</v>
      </c>
      <c r="E351" s="9" t="s">
        <v>426</v>
      </c>
      <c r="F351" s="37">
        <f>5153300+4526410+1366980+2907600</f>
        <v>13954290</v>
      </c>
    </row>
    <row r="352" spans="1:6" s="15" customFormat="1" ht="12.75">
      <c r="A352" s="121" t="s">
        <v>534</v>
      </c>
      <c r="B352" s="36" t="s">
        <v>96</v>
      </c>
      <c r="C352" s="36" t="s">
        <v>533</v>
      </c>
      <c r="D352" s="9" t="s">
        <v>435</v>
      </c>
      <c r="E352" s="9" t="s">
        <v>426</v>
      </c>
      <c r="F352" s="37">
        <v>8000</v>
      </c>
    </row>
    <row r="353" spans="1:6" s="15" customFormat="1" ht="12.75">
      <c r="A353" s="35" t="s">
        <v>74</v>
      </c>
      <c r="B353" s="32" t="s">
        <v>96</v>
      </c>
      <c r="C353" s="32" t="s">
        <v>450</v>
      </c>
      <c r="D353" s="36" t="s">
        <v>435</v>
      </c>
      <c r="E353" s="36" t="s">
        <v>426</v>
      </c>
      <c r="F353" s="33">
        <v>17986129.51</v>
      </c>
    </row>
    <row r="354" spans="1:6" s="15" customFormat="1" ht="12.75">
      <c r="A354" s="121" t="s">
        <v>8</v>
      </c>
      <c r="B354" s="32" t="s">
        <v>96</v>
      </c>
      <c r="C354" s="32" t="s">
        <v>452</v>
      </c>
      <c r="D354" s="36" t="s">
        <v>435</v>
      </c>
      <c r="E354" s="36" t="s">
        <v>426</v>
      </c>
      <c r="F354" s="33">
        <v>21238.2</v>
      </c>
    </row>
    <row r="355" spans="1:6" s="15" customFormat="1" ht="12.75">
      <c r="A355" s="35" t="s">
        <v>539</v>
      </c>
      <c r="B355" s="32" t="s">
        <v>96</v>
      </c>
      <c r="C355" s="32" t="s">
        <v>512</v>
      </c>
      <c r="D355" s="36" t="s">
        <v>435</v>
      </c>
      <c r="E355" s="36" t="s">
        <v>426</v>
      </c>
      <c r="F355" s="33">
        <v>190996.27</v>
      </c>
    </row>
    <row r="356" spans="1:6" s="15" customFormat="1" ht="33.75">
      <c r="A356" s="152" t="s">
        <v>91</v>
      </c>
      <c r="B356" s="122" t="s">
        <v>596</v>
      </c>
      <c r="C356" s="123"/>
      <c r="D356" s="123"/>
      <c r="E356" s="123"/>
      <c r="F356" s="117">
        <f>F357</f>
        <v>2456100</v>
      </c>
    </row>
    <row r="357" spans="1:6" s="15" customFormat="1" ht="12.75">
      <c r="A357" s="121" t="s">
        <v>371</v>
      </c>
      <c r="B357" s="122" t="s">
        <v>596</v>
      </c>
      <c r="C357" s="123" t="s">
        <v>449</v>
      </c>
      <c r="D357" s="123" t="s">
        <v>435</v>
      </c>
      <c r="E357" s="123" t="s">
        <v>426</v>
      </c>
      <c r="F357" s="117">
        <v>2456100</v>
      </c>
    </row>
    <row r="358" spans="1:6" s="15" customFormat="1" ht="12.75">
      <c r="A358" s="139" t="s">
        <v>398</v>
      </c>
      <c r="B358" s="116" t="s">
        <v>399</v>
      </c>
      <c r="C358" s="118"/>
      <c r="D358" s="118"/>
      <c r="E358" s="118"/>
      <c r="F358" s="117">
        <f>F359+F361+F365+F367+F369</f>
        <v>19294497.29</v>
      </c>
    </row>
    <row r="359" spans="1:6" s="15" customFormat="1" ht="12.75">
      <c r="A359" s="75" t="s">
        <v>312</v>
      </c>
      <c r="B359" s="47" t="s">
        <v>48</v>
      </c>
      <c r="C359" s="76"/>
      <c r="D359" s="57"/>
      <c r="E359" s="57"/>
      <c r="F359" s="64">
        <f>F360</f>
        <v>104994.41</v>
      </c>
    </row>
    <row r="360" spans="1:6" s="15" customFormat="1" ht="12.75">
      <c r="A360" s="77" t="s">
        <v>339</v>
      </c>
      <c r="B360" s="47" t="s">
        <v>48</v>
      </c>
      <c r="C360" s="47" t="s">
        <v>477</v>
      </c>
      <c r="D360" s="47" t="s">
        <v>435</v>
      </c>
      <c r="E360" s="47" t="s">
        <v>426</v>
      </c>
      <c r="F360" s="64">
        <v>104994.41</v>
      </c>
    </row>
    <row r="361" spans="1:6" s="15" customFormat="1" ht="12.75">
      <c r="A361" s="149" t="s">
        <v>554</v>
      </c>
      <c r="B361" s="36" t="s">
        <v>555</v>
      </c>
      <c r="C361" s="47"/>
      <c r="D361" s="47"/>
      <c r="E361" s="47"/>
      <c r="F361" s="64">
        <f>F363+F364+F362</f>
        <v>14988743.66</v>
      </c>
    </row>
    <row r="362" spans="1:6" s="15" customFormat="1" ht="12.75">
      <c r="A362" s="35" t="s">
        <v>473</v>
      </c>
      <c r="B362" s="36" t="s">
        <v>555</v>
      </c>
      <c r="C362" s="47" t="s">
        <v>472</v>
      </c>
      <c r="D362" s="47" t="s">
        <v>435</v>
      </c>
      <c r="E362" s="47" t="s">
        <v>426</v>
      </c>
      <c r="F362" s="64">
        <v>23750</v>
      </c>
    </row>
    <row r="363" spans="1:6" s="15" customFormat="1" ht="12.75">
      <c r="A363" s="35" t="s">
        <v>371</v>
      </c>
      <c r="B363" s="36" t="s">
        <v>555</v>
      </c>
      <c r="C363" s="47" t="s">
        <v>449</v>
      </c>
      <c r="D363" s="47" t="s">
        <v>435</v>
      </c>
      <c r="E363" s="47" t="s">
        <v>426</v>
      </c>
      <c r="F363" s="64">
        <v>14853430.84</v>
      </c>
    </row>
    <row r="364" spans="1:6" s="15" customFormat="1" ht="12.75">
      <c r="A364" s="127" t="s">
        <v>341</v>
      </c>
      <c r="B364" s="36" t="s">
        <v>555</v>
      </c>
      <c r="C364" s="47" t="s">
        <v>459</v>
      </c>
      <c r="D364" s="47" t="s">
        <v>435</v>
      </c>
      <c r="E364" s="47" t="s">
        <v>426</v>
      </c>
      <c r="F364" s="64">
        <v>111562.82</v>
      </c>
    </row>
    <row r="365" spans="1:6" s="15" customFormat="1" ht="12.75">
      <c r="A365" s="35" t="s">
        <v>475</v>
      </c>
      <c r="B365" s="32" t="s">
        <v>99</v>
      </c>
      <c r="C365" s="9"/>
      <c r="D365" s="9"/>
      <c r="E365" s="9"/>
      <c r="F365" s="31">
        <f>F366</f>
        <v>2545742.22</v>
      </c>
    </row>
    <row r="366" spans="1:6" s="15" customFormat="1" ht="12.75">
      <c r="A366" s="35" t="s">
        <v>371</v>
      </c>
      <c r="B366" s="32" t="s">
        <v>99</v>
      </c>
      <c r="C366" s="9" t="s">
        <v>449</v>
      </c>
      <c r="D366" s="9" t="s">
        <v>435</v>
      </c>
      <c r="E366" s="9" t="s">
        <v>426</v>
      </c>
      <c r="F366" s="31">
        <v>2545742.22</v>
      </c>
    </row>
    <row r="367" spans="1:6" s="15" customFormat="1" ht="12.75">
      <c r="A367" s="10" t="s">
        <v>98</v>
      </c>
      <c r="B367" s="38" t="s">
        <v>97</v>
      </c>
      <c r="C367" s="9"/>
      <c r="D367" s="9"/>
      <c r="E367" s="9"/>
      <c r="F367" s="31">
        <f>F368</f>
        <v>655017</v>
      </c>
    </row>
    <row r="368" spans="1:6" s="15" customFormat="1" ht="12.75">
      <c r="A368" s="35" t="s">
        <v>371</v>
      </c>
      <c r="B368" s="38" t="s">
        <v>97</v>
      </c>
      <c r="C368" s="9" t="s">
        <v>449</v>
      </c>
      <c r="D368" s="9" t="s">
        <v>435</v>
      </c>
      <c r="E368" s="9" t="s">
        <v>426</v>
      </c>
      <c r="F368" s="31">
        <v>655017</v>
      </c>
    </row>
    <row r="369" spans="1:6" s="15" customFormat="1" ht="12.75">
      <c r="A369" s="10" t="s">
        <v>116</v>
      </c>
      <c r="B369" s="32" t="s">
        <v>64</v>
      </c>
      <c r="C369" s="9"/>
      <c r="D369" s="9"/>
      <c r="E369" s="9"/>
      <c r="F369" s="31">
        <f>F370</f>
        <v>1000000</v>
      </c>
    </row>
    <row r="370" spans="1:6" s="15" customFormat="1" ht="22.5">
      <c r="A370" s="35" t="s">
        <v>100</v>
      </c>
      <c r="B370" s="32" t="s">
        <v>230</v>
      </c>
      <c r="C370" s="9"/>
      <c r="D370" s="9"/>
      <c r="E370" s="9"/>
      <c r="F370" s="31">
        <f>F371</f>
        <v>1000000</v>
      </c>
    </row>
    <row r="371" spans="1:6" s="15" customFormat="1" ht="12.75">
      <c r="A371" s="35" t="s">
        <v>371</v>
      </c>
      <c r="B371" s="32" t="s">
        <v>230</v>
      </c>
      <c r="C371" s="9" t="s">
        <v>449</v>
      </c>
      <c r="D371" s="9" t="s">
        <v>435</v>
      </c>
      <c r="E371" s="9" t="s">
        <v>426</v>
      </c>
      <c r="F371" s="31">
        <v>1000000</v>
      </c>
    </row>
    <row r="372" spans="1:7" s="15" customFormat="1" ht="12.75">
      <c r="A372" s="50" t="s">
        <v>389</v>
      </c>
      <c r="B372" s="26" t="s">
        <v>285</v>
      </c>
      <c r="C372" s="51"/>
      <c r="D372" s="51"/>
      <c r="E372" s="51"/>
      <c r="F372" s="28">
        <f>F373+F384+F388+F395+F398+F401+F415+F418</f>
        <v>137543300</v>
      </c>
      <c r="G372" s="157"/>
    </row>
    <row r="373" spans="1:6" s="15" customFormat="1" ht="12.75">
      <c r="A373" s="7" t="s">
        <v>306</v>
      </c>
      <c r="B373" s="32" t="s">
        <v>305</v>
      </c>
      <c r="C373" s="8"/>
      <c r="D373" s="8"/>
      <c r="E373" s="8"/>
      <c r="F373" s="31">
        <f>F374+F377+F380</f>
        <v>523000</v>
      </c>
    </row>
    <row r="374" spans="1:6" s="15" customFormat="1" ht="12.75">
      <c r="A374" s="35" t="s">
        <v>312</v>
      </c>
      <c r="B374" s="32" t="s">
        <v>80</v>
      </c>
      <c r="C374" s="8"/>
      <c r="D374" s="8"/>
      <c r="E374" s="8"/>
      <c r="F374" s="31">
        <f>F375+F376</f>
        <v>64181</v>
      </c>
    </row>
    <row r="375" spans="1:6" s="15" customFormat="1" ht="12.75">
      <c r="A375" s="29" t="s">
        <v>371</v>
      </c>
      <c r="B375" s="32" t="s">
        <v>80</v>
      </c>
      <c r="C375" s="9" t="s">
        <v>449</v>
      </c>
      <c r="D375" s="32" t="s">
        <v>435</v>
      </c>
      <c r="E375" s="32" t="s">
        <v>436</v>
      </c>
      <c r="F375" s="33">
        <v>41181</v>
      </c>
    </row>
    <row r="376" spans="1:6" s="15" customFormat="1" ht="12.75">
      <c r="A376" s="35" t="s">
        <v>456</v>
      </c>
      <c r="B376" s="32" t="s">
        <v>80</v>
      </c>
      <c r="C376" s="9" t="s">
        <v>455</v>
      </c>
      <c r="D376" s="32" t="s">
        <v>434</v>
      </c>
      <c r="E376" s="32" t="s">
        <v>430</v>
      </c>
      <c r="F376" s="33">
        <v>23000</v>
      </c>
    </row>
    <row r="377" spans="1:6" s="15" customFormat="1" ht="12.75">
      <c r="A377" s="149" t="s">
        <v>556</v>
      </c>
      <c r="B377" s="32" t="s">
        <v>129</v>
      </c>
      <c r="C377" s="8"/>
      <c r="D377" s="8"/>
      <c r="E377" s="8"/>
      <c r="F377" s="31">
        <f>SUM(F378:F379)</f>
        <v>394819</v>
      </c>
    </row>
    <row r="378" spans="1:6" s="15" customFormat="1" ht="12.75">
      <c r="A378" s="29" t="s">
        <v>371</v>
      </c>
      <c r="B378" s="32" t="s">
        <v>129</v>
      </c>
      <c r="C378" s="65">
        <v>244</v>
      </c>
      <c r="D378" s="9" t="s">
        <v>435</v>
      </c>
      <c r="E378" s="9" t="s">
        <v>427</v>
      </c>
      <c r="F378" s="33">
        <v>215094</v>
      </c>
    </row>
    <row r="379" spans="1:6" s="15" customFormat="1" ht="12.75">
      <c r="A379" s="10" t="s">
        <v>341</v>
      </c>
      <c r="B379" s="32" t="s">
        <v>129</v>
      </c>
      <c r="C379" s="65">
        <v>612</v>
      </c>
      <c r="D379" s="9" t="s">
        <v>435</v>
      </c>
      <c r="E379" s="9" t="s">
        <v>427</v>
      </c>
      <c r="F379" s="33">
        <v>179725</v>
      </c>
    </row>
    <row r="380" spans="1:6" s="15" customFormat="1" ht="12.75">
      <c r="A380" s="149" t="s">
        <v>557</v>
      </c>
      <c r="B380" s="32" t="s">
        <v>558</v>
      </c>
      <c r="C380" s="65"/>
      <c r="D380" s="9"/>
      <c r="E380" s="9"/>
      <c r="F380" s="33">
        <f>SUM(F381:F383)</f>
        <v>64000</v>
      </c>
    </row>
    <row r="381" spans="1:6" s="15" customFormat="1" ht="12.75">
      <c r="A381" s="138" t="s">
        <v>23</v>
      </c>
      <c r="B381" s="32" t="s">
        <v>558</v>
      </c>
      <c r="C381" s="65">
        <v>112</v>
      </c>
      <c r="D381" s="9" t="s">
        <v>435</v>
      </c>
      <c r="E381" s="9" t="s">
        <v>429</v>
      </c>
      <c r="F381" s="33">
        <v>29000</v>
      </c>
    </row>
    <row r="382" spans="1:6" s="15" customFormat="1" ht="22.5">
      <c r="A382" s="29" t="s">
        <v>559</v>
      </c>
      <c r="B382" s="32" t="s">
        <v>558</v>
      </c>
      <c r="C382" s="65">
        <v>113</v>
      </c>
      <c r="D382" s="9" t="s">
        <v>435</v>
      </c>
      <c r="E382" s="9" t="s">
        <v>429</v>
      </c>
      <c r="F382" s="33">
        <v>14000</v>
      </c>
    </row>
    <row r="383" spans="1:6" s="15" customFormat="1" ht="12.75">
      <c r="A383" s="29" t="s">
        <v>370</v>
      </c>
      <c r="B383" s="32" t="s">
        <v>558</v>
      </c>
      <c r="C383" s="65">
        <v>244</v>
      </c>
      <c r="D383" s="9" t="s">
        <v>435</v>
      </c>
      <c r="E383" s="9" t="s">
        <v>429</v>
      </c>
      <c r="F383" s="33">
        <v>21000</v>
      </c>
    </row>
    <row r="384" spans="1:6" s="15" customFormat="1" ht="12.75">
      <c r="A384" s="7" t="s">
        <v>307</v>
      </c>
      <c r="B384" s="30" t="s">
        <v>308</v>
      </c>
      <c r="C384" s="8"/>
      <c r="D384" s="8"/>
      <c r="E384" s="8"/>
      <c r="F384" s="31">
        <f>F385</f>
        <v>200000</v>
      </c>
    </row>
    <row r="385" spans="1:6" s="15" customFormat="1" ht="12.75">
      <c r="A385" s="149" t="s">
        <v>560</v>
      </c>
      <c r="B385" s="32" t="s">
        <v>130</v>
      </c>
      <c r="C385" s="8"/>
      <c r="D385" s="8"/>
      <c r="E385" s="8"/>
      <c r="F385" s="31">
        <f>F386+F387</f>
        <v>200000</v>
      </c>
    </row>
    <row r="386" spans="1:6" s="15" customFormat="1" ht="12.75">
      <c r="A386" s="29" t="s">
        <v>370</v>
      </c>
      <c r="B386" s="32" t="s">
        <v>130</v>
      </c>
      <c r="C386" s="65">
        <v>244</v>
      </c>
      <c r="D386" s="9" t="s">
        <v>435</v>
      </c>
      <c r="E386" s="9" t="s">
        <v>427</v>
      </c>
      <c r="F386" s="33">
        <v>127998.7</v>
      </c>
    </row>
    <row r="387" spans="1:6" s="15" customFormat="1" ht="12.75">
      <c r="A387" s="10" t="s">
        <v>341</v>
      </c>
      <c r="B387" s="32" t="s">
        <v>130</v>
      </c>
      <c r="C387" s="65">
        <v>612</v>
      </c>
      <c r="D387" s="9" t="s">
        <v>435</v>
      </c>
      <c r="E387" s="9" t="s">
        <v>427</v>
      </c>
      <c r="F387" s="33">
        <v>72001.3</v>
      </c>
    </row>
    <row r="388" spans="1:6" s="15" customFormat="1" ht="12.75">
      <c r="A388" s="7" t="s">
        <v>338</v>
      </c>
      <c r="B388" s="30" t="s">
        <v>309</v>
      </c>
      <c r="C388" s="8"/>
      <c r="D388" s="8"/>
      <c r="E388" s="8"/>
      <c r="F388" s="31">
        <f>F389+F392</f>
        <v>7627780</v>
      </c>
    </row>
    <row r="389" spans="1:6" s="15" customFormat="1" ht="12.75">
      <c r="A389" s="35" t="s">
        <v>133</v>
      </c>
      <c r="B389" s="30" t="s">
        <v>131</v>
      </c>
      <c r="C389" s="32"/>
      <c r="D389" s="8"/>
      <c r="E389" s="8"/>
      <c r="F389" s="31">
        <f>SUM(F390:F391)</f>
        <v>5322680</v>
      </c>
    </row>
    <row r="390" spans="1:6" s="15" customFormat="1" ht="12.75">
      <c r="A390" s="29" t="s">
        <v>371</v>
      </c>
      <c r="B390" s="30" t="s">
        <v>131</v>
      </c>
      <c r="C390" s="32" t="s">
        <v>449</v>
      </c>
      <c r="D390" s="9" t="s">
        <v>435</v>
      </c>
      <c r="E390" s="9" t="s">
        <v>435</v>
      </c>
      <c r="F390" s="33">
        <v>3201090.15</v>
      </c>
    </row>
    <row r="391" spans="1:6" s="15" customFormat="1" ht="12.75">
      <c r="A391" s="10" t="s">
        <v>341</v>
      </c>
      <c r="B391" s="30" t="s">
        <v>131</v>
      </c>
      <c r="C391" s="32" t="s">
        <v>459</v>
      </c>
      <c r="D391" s="9" t="s">
        <v>435</v>
      </c>
      <c r="E391" s="9" t="s">
        <v>435</v>
      </c>
      <c r="F391" s="33">
        <v>2121589.85</v>
      </c>
    </row>
    <row r="392" spans="1:6" s="15" customFormat="1" ht="12.75">
      <c r="A392" s="7" t="s">
        <v>366</v>
      </c>
      <c r="B392" s="30" t="s">
        <v>132</v>
      </c>
      <c r="C392" s="32"/>
      <c r="D392" s="9"/>
      <c r="E392" s="9"/>
      <c r="F392" s="31">
        <f>SUM(F393:F394)</f>
        <v>2305100</v>
      </c>
    </row>
    <row r="393" spans="1:6" s="15" customFormat="1" ht="12.75">
      <c r="A393" s="29" t="s">
        <v>371</v>
      </c>
      <c r="B393" s="30" t="s">
        <v>132</v>
      </c>
      <c r="C393" s="32" t="s">
        <v>449</v>
      </c>
      <c r="D393" s="9" t="s">
        <v>435</v>
      </c>
      <c r="E393" s="9" t="s">
        <v>435</v>
      </c>
      <c r="F393" s="31">
        <v>1710888.5</v>
      </c>
    </row>
    <row r="394" spans="1:6" s="15" customFormat="1" ht="12.75">
      <c r="A394" s="10" t="s">
        <v>341</v>
      </c>
      <c r="B394" s="30" t="s">
        <v>132</v>
      </c>
      <c r="C394" s="32" t="s">
        <v>459</v>
      </c>
      <c r="D394" s="9" t="s">
        <v>435</v>
      </c>
      <c r="E394" s="9" t="s">
        <v>435</v>
      </c>
      <c r="F394" s="31">
        <v>594211.5</v>
      </c>
    </row>
    <row r="395" spans="1:6" s="15" customFormat="1" ht="12.75">
      <c r="A395" s="35" t="s">
        <v>561</v>
      </c>
      <c r="B395" s="32" t="s">
        <v>310</v>
      </c>
      <c r="C395" s="65"/>
      <c r="D395" s="9"/>
      <c r="E395" s="9"/>
      <c r="F395" s="31">
        <f>F396</f>
        <v>1500000</v>
      </c>
    </row>
    <row r="396" spans="1:6" s="15" customFormat="1" ht="12.75">
      <c r="A396" s="149" t="s">
        <v>562</v>
      </c>
      <c r="B396" s="32" t="s">
        <v>139</v>
      </c>
      <c r="C396" s="8"/>
      <c r="D396" s="8"/>
      <c r="E396" s="8"/>
      <c r="F396" s="31">
        <f>F397</f>
        <v>1500000</v>
      </c>
    </row>
    <row r="397" spans="1:6" s="15" customFormat="1" ht="12.75">
      <c r="A397" s="35" t="s">
        <v>370</v>
      </c>
      <c r="B397" s="32" t="s">
        <v>139</v>
      </c>
      <c r="C397" s="32" t="s">
        <v>449</v>
      </c>
      <c r="D397" s="9" t="s">
        <v>435</v>
      </c>
      <c r="E397" s="9" t="s">
        <v>436</v>
      </c>
      <c r="F397" s="33">
        <v>1500000</v>
      </c>
    </row>
    <row r="398" spans="1:6" s="15" customFormat="1" ht="12.75">
      <c r="A398" s="35" t="s">
        <v>185</v>
      </c>
      <c r="B398" s="32" t="s">
        <v>319</v>
      </c>
      <c r="C398" s="13"/>
      <c r="D398" s="13"/>
      <c r="E398" s="13"/>
      <c r="F398" s="31">
        <f>F399</f>
        <v>70000</v>
      </c>
    </row>
    <row r="399" spans="1:6" s="15" customFormat="1" ht="12.75">
      <c r="A399" s="149" t="s">
        <v>602</v>
      </c>
      <c r="B399" s="32" t="s">
        <v>184</v>
      </c>
      <c r="C399" s="8"/>
      <c r="D399" s="8"/>
      <c r="E399" s="8"/>
      <c r="F399" s="31">
        <f>F400</f>
        <v>70000</v>
      </c>
    </row>
    <row r="400" spans="1:6" s="15" customFormat="1" ht="12.75">
      <c r="A400" s="10" t="s">
        <v>341</v>
      </c>
      <c r="B400" s="32" t="s">
        <v>184</v>
      </c>
      <c r="C400" s="9" t="s">
        <v>459</v>
      </c>
      <c r="D400" s="9" t="s">
        <v>437</v>
      </c>
      <c r="E400" s="9" t="s">
        <v>432</v>
      </c>
      <c r="F400" s="33">
        <v>70000</v>
      </c>
    </row>
    <row r="401" spans="1:6" s="15" customFormat="1" ht="12.75">
      <c r="A401" s="7" t="s">
        <v>327</v>
      </c>
      <c r="B401" s="30" t="s">
        <v>328</v>
      </c>
      <c r="C401" s="65"/>
      <c r="D401" s="9"/>
      <c r="E401" s="9"/>
      <c r="F401" s="31">
        <f>F411+F405+F402+F407+F413</f>
        <v>127372520</v>
      </c>
    </row>
    <row r="402" spans="1:6" s="15" customFormat="1" ht="22.5">
      <c r="A402" s="149" t="s">
        <v>179</v>
      </c>
      <c r="B402" s="32" t="s">
        <v>535</v>
      </c>
      <c r="C402" s="32"/>
      <c r="D402" s="36"/>
      <c r="E402" s="36"/>
      <c r="F402" s="37">
        <f>F403+F404</f>
        <v>59601320</v>
      </c>
    </row>
    <row r="403" spans="1:6" s="15" customFormat="1" ht="22.5">
      <c r="A403" s="7" t="s">
        <v>460</v>
      </c>
      <c r="B403" s="36" t="s">
        <v>535</v>
      </c>
      <c r="C403" s="36" t="s">
        <v>458</v>
      </c>
      <c r="D403" s="36" t="s">
        <v>437</v>
      </c>
      <c r="E403" s="36" t="s">
        <v>430</v>
      </c>
      <c r="F403" s="73">
        <v>58868420</v>
      </c>
    </row>
    <row r="404" spans="1:6" s="70" customFormat="1" ht="12.75">
      <c r="A404" s="11" t="s">
        <v>341</v>
      </c>
      <c r="B404" s="36" t="s">
        <v>535</v>
      </c>
      <c r="C404" s="36" t="s">
        <v>459</v>
      </c>
      <c r="D404" s="36" t="s">
        <v>437</v>
      </c>
      <c r="E404" s="36" t="s">
        <v>430</v>
      </c>
      <c r="F404" s="31">
        <v>732900</v>
      </c>
    </row>
    <row r="405" spans="1:6" s="70" customFormat="1" ht="45">
      <c r="A405" s="165" t="s">
        <v>514</v>
      </c>
      <c r="B405" s="52" t="s">
        <v>513</v>
      </c>
      <c r="C405" s="65"/>
      <c r="D405" s="9"/>
      <c r="E405" s="9"/>
      <c r="F405" s="31">
        <f>F406</f>
        <v>20402700</v>
      </c>
    </row>
    <row r="406" spans="1:6" s="15" customFormat="1" ht="12.75">
      <c r="A406" s="10" t="s">
        <v>481</v>
      </c>
      <c r="B406" s="52" t="s">
        <v>513</v>
      </c>
      <c r="C406" s="65">
        <v>412</v>
      </c>
      <c r="D406" s="9" t="s">
        <v>437</v>
      </c>
      <c r="E406" s="9" t="s">
        <v>430</v>
      </c>
      <c r="F406" s="73">
        <v>20402700</v>
      </c>
    </row>
    <row r="407" spans="1:6" s="15" customFormat="1" ht="33.75">
      <c r="A407" s="55" t="s">
        <v>317</v>
      </c>
      <c r="B407" s="36" t="s">
        <v>178</v>
      </c>
      <c r="C407" s="36"/>
      <c r="D407" s="36"/>
      <c r="E407" s="36"/>
      <c r="F407" s="37">
        <f>F408+F409+F410</f>
        <v>47198800</v>
      </c>
    </row>
    <row r="408" spans="1:6" s="15" customFormat="1" ht="12.75">
      <c r="A408" s="35" t="s">
        <v>370</v>
      </c>
      <c r="B408" s="32" t="s">
        <v>178</v>
      </c>
      <c r="C408" s="32" t="s">
        <v>449</v>
      </c>
      <c r="D408" s="36" t="s">
        <v>437</v>
      </c>
      <c r="E408" s="36" t="s">
        <v>430</v>
      </c>
      <c r="F408" s="33">
        <v>638438.28</v>
      </c>
    </row>
    <row r="409" spans="1:6" s="15" customFormat="1" ht="12.75">
      <c r="A409" s="7" t="s">
        <v>465</v>
      </c>
      <c r="B409" s="36" t="s">
        <v>178</v>
      </c>
      <c r="C409" s="36" t="s">
        <v>468</v>
      </c>
      <c r="D409" s="36" t="s">
        <v>437</v>
      </c>
      <c r="E409" s="36" t="s">
        <v>430</v>
      </c>
      <c r="F409" s="39">
        <v>40466493.69</v>
      </c>
    </row>
    <row r="410" spans="1:6" s="70" customFormat="1" ht="12.75">
      <c r="A410" s="35" t="s">
        <v>388</v>
      </c>
      <c r="B410" s="32" t="s">
        <v>178</v>
      </c>
      <c r="C410" s="32" t="s">
        <v>387</v>
      </c>
      <c r="D410" s="9" t="s">
        <v>437</v>
      </c>
      <c r="E410" s="9" t="s">
        <v>430</v>
      </c>
      <c r="F410" s="31">
        <v>6093868.03</v>
      </c>
    </row>
    <row r="411" spans="1:6" s="70" customFormat="1" ht="12.75">
      <c r="A411" s="149" t="s">
        <v>603</v>
      </c>
      <c r="B411" s="32" t="s">
        <v>186</v>
      </c>
      <c r="C411" s="65"/>
      <c r="D411" s="9"/>
      <c r="E411" s="9"/>
      <c r="F411" s="31">
        <f>F412</f>
        <v>20000</v>
      </c>
    </row>
    <row r="412" spans="1:6" s="15" customFormat="1" ht="12.75">
      <c r="A412" s="10" t="s">
        <v>341</v>
      </c>
      <c r="B412" s="32" t="s">
        <v>186</v>
      </c>
      <c r="C412" s="9" t="s">
        <v>459</v>
      </c>
      <c r="D412" s="9" t="s">
        <v>437</v>
      </c>
      <c r="E412" s="9" t="s">
        <v>432</v>
      </c>
      <c r="F412" s="33">
        <v>20000</v>
      </c>
    </row>
    <row r="413" spans="1:6" s="15" customFormat="1" ht="33.75">
      <c r="A413" s="160" t="s">
        <v>611</v>
      </c>
      <c r="B413" s="122" t="s">
        <v>614</v>
      </c>
      <c r="C413" s="155"/>
      <c r="D413" s="155"/>
      <c r="E413" s="155"/>
      <c r="F413" s="119">
        <f>F414</f>
        <v>149700</v>
      </c>
    </row>
    <row r="414" spans="1:6" s="15" customFormat="1" ht="22.5">
      <c r="A414" s="7" t="s">
        <v>460</v>
      </c>
      <c r="B414" s="123" t="s">
        <v>614</v>
      </c>
      <c r="C414" s="118" t="s">
        <v>458</v>
      </c>
      <c r="D414" s="118" t="s">
        <v>437</v>
      </c>
      <c r="E414" s="118" t="s">
        <v>430</v>
      </c>
      <c r="F414" s="124">
        <v>149700</v>
      </c>
    </row>
    <row r="415" spans="1:6" s="15" customFormat="1" ht="12.75">
      <c r="A415" s="35" t="s">
        <v>142</v>
      </c>
      <c r="B415" s="32" t="s">
        <v>140</v>
      </c>
      <c r="C415" s="65"/>
      <c r="D415" s="9"/>
      <c r="E415" s="9"/>
      <c r="F415" s="31">
        <f>F416</f>
        <v>200000</v>
      </c>
    </row>
    <row r="416" spans="1:6" s="15" customFormat="1" ht="12.75">
      <c r="A416" s="10" t="s">
        <v>264</v>
      </c>
      <c r="B416" s="32" t="s">
        <v>141</v>
      </c>
      <c r="C416" s="65"/>
      <c r="D416" s="9"/>
      <c r="E416" s="9"/>
      <c r="F416" s="31">
        <f>F417</f>
        <v>200000</v>
      </c>
    </row>
    <row r="417" spans="1:6" s="15" customFormat="1" ht="12.75">
      <c r="A417" s="35" t="s">
        <v>370</v>
      </c>
      <c r="B417" s="32" t="s">
        <v>141</v>
      </c>
      <c r="C417" s="32" t="s">
        <v>449</v>
      </c>
      <c r="D417" s="9" t="s">
        <v>435</v>
      </c>
      <c r="E417" s="9" t="s">
        <v>436</v>
      </c>
      <c r="F417" s="33">
        <v>200000</v>
      </c>
    </row>
    <row r="418" spans="1:6" s="15" customFormat="1" ht="12.75">
      <c r="A418" s="49" t="s">
        <v>213</v>
      </c>
      <c r="B418" s="46" t="s">
        <v>143</v>
      </c>
      <c r="C418" s="59"/>
      <c r="D418" s="47"/>
      <c r="E418" s="47"/>
      <c r="F418" s="78">
        <f>F419</f>
        <v>50000</v>
      </c>
    </row>
    <row r="419" spans="1:6" s="15" customFormat="1" ht="12.75">
      <c r="A419" s="45" t="s">
        <v>312</v>
      </c>
      <c r="B419" s="46" t="s">
        <v>214</v>
      </c>
      <c r="C419" s="59"/>
      <c r="D419" s="47"/>
      <c r="E419" s="47"/>
      <c r="F419" s="78">
        <f>F420</f>
        <v>50000</v>
      </c>
    </row>
    <row r="420" spans="1:6" s="15" customFormat="1" ht="12.75">
      <c r="A420" s="49" t="s">
        <v>370</v>
      </c>
      <c r="B420" s="46" t="s">
        <v>214</v>
      </c>
      <c r="C420" s="59" t="s">
        <v>449</v>
      </c>
      <c r="D420" s="47" t="s">
        <v>435</v>
      </c>
      <c r="E420" s="47" t="s">
        <v>436</v>
      </c>
      <c r="F420" s="78">
        <v>50000</v>
      </c>
    </row>
    <row r="421" spans="1:6" s="15" customFormat="1" ht="22.5">
      <c r="A421" s="79" t="s">
        <v>357</v>
      </c>
      <c r="B421" s="43" t="s">
        <v>286</v>
      </c>
      <c r="C421" s="80"/>
      <c r="D421" s="80"/>
      <c r="E421" s="80"/>
      <c r="F421" s="61">
        <f>F422+F429+F434</f>
        <v>82809353.98</v>
      </c>
    </row>
    <row r="422" spans="1:6" s="15" customFormat="1" ht="12.75">
      <c r="A422" s="7" t="s">
        <v>345</v>
      </c>
      <c r="B422" s="32" t="s">
        <v>346</v>
      </c>
      <c r="C422" s="8"/>
      <c r="D422" s="8"/>
      <c r="E422" s="8"/>
      <c r="F422" s="31">
        <f>F423+F425+F427</f>
        <v>70311075.68</v>
      </c>
    </row>
    <row r="423" spans="1:6" s="15" customFormat="1" ht="12.75">
      <c r="A423" s="149" t="s">
        <v>266</v>
      </c>
      <c r="B423" s="32" t="s">
        <v>515</v>
      </c>
      <c r="C423" s="8"/>
      <c r="D423" s="8"/>
      <c r="E423" s="8"/>
      <c r="F423" s="31">
        <f>F424</f>
        <v>7327882.68</v>
      </c>
    </row>
    <row r="424" spans="1:6" s="15" customFormat="1" ht="12.75">
      <c r="A424" s="77" t="s">
        <v>478</v>
      </c>
      <c r="B424" s="32" t="s">
        <v>515</v>
      </c>
      <c r="C424" s="9" t="s">
        <v>477</v>
      </c>
      <c r="D424" s="9" t="s">
        <v>431</v>
      </c>
      <c r="E424" s="9" t="s">
        <v>431</v>
      </c>
      <c r="F424" s="31">
        <v>7327882.68</v>
      </c>
    </row>
    <row r="425" spans="1:6" s="15" customFormat="1" ht="12.75">
      <c r="A425" s="77" t="s">
        <v>266</v>
      </c>
      <c r="B425" s="59" t="s">
        <v>43</v>
      </c>
      <c r="C425" s="47"/>
      <c r="D425" s="47"/>
      <c r="E425" s="47"/>
      <c r="F425" s="64">
        <f>F426</f>
        <v>51103033</v>
      </c>
    </row>
    <row r="426" spans="1:6" s="15" customFormat="1" ht="12.75">
      <c r="A426" s="77" t="s">
        <v>478</v>
      </c>
      <c r="B426" s="59" t="s">
        <v>43</v>
      </c>
      <c r="C426" s="47" t="s">
        <v>477</v>
      </c>
      <c r="D426" s="47" t="s">
        <v>431</v>
      </c>
      <c r="E426" s="47" t="s">
        <v>431</v>
      </c>
      <c r="F426" s="64">
        <v>51103033</v>
      </c>
    </row>
    <row r="427" spans="1:6" s="15" customFormat="1" ht="22.5">
      <c r="A427" s="49" t="s">
        <v>194</v>
      </c>
      <c r="B427" s="59" t="s">
        <v>193</v>
      </c>
      <c r="C427" s="47"/>
      <c r="D427" s="47"/>
      <c r="E427" s="47"/>
      <c r="F427" s="64">
        <f>F428</f>
        <v>11880160</v>
      </c>
    </row>
    <row r="428" spans="1:6" s="15" customFormat="1" ht="12.75">
      <c r="A428" s="49" t="s">
        <v>262</v>
      </c>
      <c r="B428" s="59" t="s">
        <v>193</v>
      </c>
      <c r="C428" s="47" t="s">
        <v>250</v>
      </c>
      <c r="D428" s="47" t="s">
        <v>431</v>
      </c>
      <c r="E428" s="47" t="s">
        <v>427</v>
      </c>
      <c r="F428" s="60">
        <v>11880160</v>
      </c>
    </row>
    <row r="429" spans="1:6" s="15" customFormat="1" ht="12.75">
      <c r="A429" s="77" t="s">
        <v>347</v>
      </c>
      <c r="B429" s="63" t="s">
        <v>348</v>
      </c>
      <c r="C429" s="47"/>
      <c r="D429" s="47"/>
      <c r="E429" s="47"/>
      <c r="F429" s="64">
        <f>F430+F432</f>
        <v>9598278.3</v>
      </c>
    </row>
    <row r="430" spans="1:6" s="15" customFormat="1" ht="22.5">
      <c r="A430" s="75" t="s">
        <v>117</v>
      </c>
      <c r="B430" s="59" t="s">
        <v>50</v>
      </c>
      <c r="C430" s="47"/>
      <c r="D430" s="47"/>
      <c r="E430" s="47"/>
      <c r="F430" s="64">
        <f>F431</f>
        <v>6005317.5</v>
      </c>
    </row>
    <row r="431" spans="1:6" s="15" customFormat="1" ht="12.75">
      <c r="A431" s="77" t="s">
        <v>469</v>
      </c>
      <c r="B431" s="59" t="s">
        <v>50</v>
      </c>
      <c r="C431" s="47" t="s">
        <v>470</v>
      </c>
      <c r="D431" s="47" t="s">
        <v>437</v>
      </c>
      <c r="E431" s="47" t="s">
        <v>430</v>
      </c>
      <c r="F431" s="33">
        <v>6005317.5</v>
      </c>
    </row>
    <row r="432" spans="1:6" s="15" customFormat="1" ht="22.5">
      <c r="A432" s="75" t="s">
        <v>599</v>
      </c>
      <c r="B432" s="59" t="s">
        <v>598</v>
      </c>
      <c r="C432" s="155"/>
      <c r="D432" s="155"/>
      <c r="E432" s="155"/>
      <c r="F432" s="33">
        <f>F433</f>
        <v>3592960.8</v>
      </c>
    </row>
    <row r="433" spans="1:6" s="15" customFormat="1" ht="12.75">
      <c r="A433" s="77" t="s">
        <v>469</v>
      </c>
      <c r="B433" s="59" t="s">
        <v>598</v>
      </c>
      <c r="C433" s="47" t="s">
        <v>470</v>
      </c>
      <c r="D433" s="47" t="s">
        <v>437</v>
      </c>
      <c r="E433" s="47" t="s">
        <v>430</v>
      </c>
      <c r="F433" s="33">
        <v>3592960.8</v>
      </c>
    </row>
    <row r="434" spans="1:6" s="15" customFormat="1" ht="12.75">
      <c r="A434" s="81" t="s">
        <v>276</v>
      </c>
      <c r="B434" s="59" t="s">
        <v>420</v>
      </c>
      <c r="C434" s="47"/>
      <c r="D434" s="47"/>
      <c r="E434" s="47"/>
      <c r="F434" s="64">
        <f>F435</f>
        <v>2900000</v>
      </c>
    </row>
    <row r="435" spans="1:6" s="15" customFormat="1" ht="22.5">
      <c r="A435" s="45" t="s">
        <v>45</v>
      </c>
      <c r="B435" s="63" t="s">
        <v>44</v>
      </c>
      <c r="C435" s="47"/>
      <c r="D435" s="47"/>
      <c r="E435" s="47"/>
      <c r="F435" s="64">
        <f>F436</f>
        <v>2900000</v>
      </c>
    </row>
    <row r="436" spans="1:6" s="15" customFormat="1" ht="12.75">
      <c r="A436" s="49" t="s">
        <v>370</v>
      </c>
      <c r="B436" s="63" t="s">
        <v>44</v>
      </c>
      <c r="C436" s="47" t="s">
        <v>449</v>
      </c>
      <c r="D436" s="47" t="s">
        <v>431</v>
      </c>
      <c r="E436" s="47" t="s">
        <v>431</v>
      </c>
      <c r="F436" s="78">
        <v>2900000</v>
      </c>
    </row>
    <row r="437" spans="1:6" s="15" customFormat="1" ht="12.75">
      <c r="A437" s="82" t="s">
        <v>353</v>
      </c>
      <c r="B437" s="43" t="s">
        <v>289</v>
      </c>
      <c r="C437" s="80"/>
      <c r="D437" s="80"/>
      <c r="E437" s="80"/>
      <c r="F437" s="61">
        <f>F438+F444</f>
        <v>712700</v>
      </c>
    </row>
    <row r="438" spans="1:6" s="15" customFormat="1" ht="12.75">
      <c r="A438" s="35" t="s">
        <v>207</v>
      </c>
      <c r="B438" s="63" t="s">
        <v>206</v>
      </c>
      <c r="C438" s="76"/>
      <c r="D438" s="76"/>
      <c r="E438" s="76"/>
      <c r="F438" s="64">
        <f>F439+F441</f>
        <v>612700</v>
      </c>
    </row>
    <row r="439" spans="1:6" s="15" customFormat="1" ht="12.75">
      <c r="A439" s="49" t="s">
        <v>368</v>
      </c>
      <c r="B439" s="59" t="s">
        <v>205</v>
      </c>
      <c r="C439" s="47"/>
      <c r="D439" s="47"/>
      <c r="E439" s="47"/>
      <c r="F439" s="64">
        <f>F440</f>
        <v>330000</v>
      </c>
    </row>
    <row r="440" spans="1:6" s="15" customFormat="1" ht="12.75">
      <c r="A440" s="49" t="s">
        <v>370</v>
      </c>
      <c r="B440" s="59" t="s">
        <v>205</v>
      </c>
      <c r="C440" s="47" t="s">
        <v>449</v>
      </c>
      <c r="D440" s="47" t="s">
        <v>435</v>
      </c>
      <c r="E440" s="47" t="s">
        <v>435</v>
      </c>
      <c r="F440" s="78">
        <v>330000</v>
      </c>
    </row>
    <row r="441" spans="1:6" s="15" customFormat="1" ht="12.75">
      <c r="A441" s="35" t="s">
        <v>118</v>
      </c>
      <c r="B441" s="30" t="s">
        <v>121</v>
      </c>
      <c r="C441" s="9"/>
      <c r="D441" s="9"/>
      <c r="E441" s="9"/>
      <c r="F441" s="33">
        <f>F442</f>
        <v>282700</v>
      </c>
    </row>
    <row r="442" spans="1:6" s="15" customFormat="1" ht="12.75">
      <c r="A442" s="29" t="s">
        <v>268</v>
      </c>
      <c r="B442" s="30" t="s">
        <v>208</v>
      </c>
      <c r="C442" s="9"/>
      <c r="D442" s="9"/>
      <c r="E442" s="9"/>
      <c r="F442" s="31">
        <f>F443</f>
        <v>282700</v>
      </c>
    </row>
    <row r="443" spans="1:6" s="15" customFormat="1" ht="12.75">
      <c r="A443" s="29" t="s">
        <v>371</v>
      </c>
      <c r="B443" s="30" t="s">
        <v>208</v>
      </c>
      <c r="C443" s="9" t="s">
        <v>449</v>
      </c>
      <c r="D443" s="9" t="s">
        <v>435</v>
      </c>
      <c r="E443" s="9" t="s">
        <v>435</v>
      </c>
      <c r="F443" s="31">
        <v>282700</v>
      </c>
    </row>
    <row r="444" spans="1:6" s="15" customFormat="1" ht="12.75">
      <c r="A444" s="49" t="s">
        <v>210</v>
      </c>
      <c r="B444" s="63" t="s">
        <v>209</v>
      </c>
      <c r="C444" s="47"/>
      <c r="D444" s="47"/>
      <c r="E444" s="47"/>
      <c r="F444" s="64">
        <f>F445</f>
        <v>100000</v>
      </c>
    </row>
    <row r="445" spans="1:6" s="15" customFormat="1" ht="12.75">
      <c r="A445" s="49" t="s">
        <v>212</v>
      </c>
      <c r="B445" s="46" t="s">
        <v>211</v>
      </c>
      <c r="C445" s="47"/>
      <c r="D445" s="47"/>
      <c r="E445" s="47"/>
      <c r="F445" s="64">
        <f>F446</f>
        <v>100000</v>
      </c>
    </row>
    <row r="446" spans="1:6" s="15" customFormat="1" ht="12.75">
      <c r="A446" s="49" t="s">
        <v>370</v>
      </c>
      <c r="B446" s="46" t="s">
        <v>211</v>
      </c>
      <c r="C446" s="47" t="s">
        <v>449</v>
      </c>
      <c r="D446" s="47" t="s">
        <v>435</v>
      </c>
      <c r="E446" s="47" t="s">
        <v>435</v>
      </c>
      <c r="F446" s="64">
        <v>100000</v>
      </c>
    </row>
    <row r="447" spans="1:6" s="15" customFormat="1" ht="12.75">
      <c r="A447" s="82" t="s">
        <v>385</v>
      </c>
      <c r="B447" s="43" t="s">
        <v>290</v>
      </c>
      <c r="C447" s="80"/>
      <c r="D447" s="80"/>
      <c r="E447" s="80"/>
      <c r="F447" s="61">
        <f>F448+F456+F458+F460</f>
        <v>75449269.39</v>
      </c>
    </row>
    <row r="448" spans="1:6" s="15" customFormat="1" ht="12.75">
      <c r="A448" s="4" t="s">
        <v>374</v>
      </c>
      <c r="B448" s="59" t="s">
        <v>188</v>
      </c>
      <c r="C448" s="47"/>
      <c r="D448" s="47"/>
      <c r="E448" s="47"/>
      <c r="F448" s="64">
        <f>SUM(F449:F455)</f>
        <v>19132149.39</v>
      </c>
    </row>
    <row r="449" spans="1:6" s="15" customFormat="1" ht="12.75">
      <c r="A449" s="49" t="s">
        <v>189</v>
      </c>
      <c r="B449" s="59" t="s">
        <v>188</v>
      </c>
      <c r="C449" s="59" t="s">
        <v>446</v>
      </c>
      <c r="D449" s="59" t="s">
        <v>426</v>
      </c>
      <c r="E449" s="59" t="s">
        <v>432</v>
      </c>
      <c r="F449" s="78">
        <v>11905455.75</v>
      </c>
    </row>
    <row r="450" spans="1:6" s="15" customFormat="1" ht="12.75">
      <c r="A450" s="49" t="s">
        <v>447</v>
      </c>
      <c r="B450" s="59" t="s">
        <v>188</v>
      </c>
      <c r="C450" s="59" t="s">
        <v>448</v>
      </c>
      <c r="D450" s="59" t="s">
        <v>426</v>
      </c>
      <c r="E450" s="59" t="s">
        <v>432</v>
      </c>
      <c r="F450" s="78">
        <v>1000</v>
      </c>
    </row>
    <row r="451" spans="1:6" s="15" customFormat="1" ht="22.5">
      <c r="A451" s="83" t="s">
        <v>351</v>
      </c>
      <c r="B451" s="59" t="s">
        <v>188</v>
      </c>
      <c r="C451" s="59" t="s">
        <v>349</v>
      </c>
      <c r="D451" s="59" t="s">
        <v>426</v>
      </c>
      <c r="E451" s="59" t="s">
        <v>432</v>
      </c>
      <c r="F451" s="78">
        <v>3595447.64</v>
      </c>
    </row>
    <row r="452" spans="1:6" s="15" customFormat="1" ht="12.75">
      <c r="A452" s="49" t="s">
        <v>473</v>
      </c>
      <c r="B452" s="59" t="s">
        <v>188</v>
      </c>
      <c r="C452" s="59" t="s">
        <v>472</v>
      </c>
      <c r="D452" s="59" t="s">
        <v>426</v>
      </c>
      <c r="E452" s="59" t="s">
        <v>432</v>
      </c>
      <c r="F452" s="78">
        <v>2874356</v>
      </c>
    </row>
    <row r="453" spans="1:6" s="15" customFormat="1" ht="12.75">
      <c r="A453" s="49" t="s">
        <v>370</v>
      </c>
      <c r="B453" s="59" t="s">
        <v>188</v>
      </c>
      <c r="C453" s="59" t="s">
        <v>449</v>
      </c>
      <c r="D453" s="59" t="s">
        <v>426</v>
      </c>
      <c r="E453" s="59" t="s">
        <v>432</v>
      </c>
      <c r="F453" s="78">
        <v>752770.45</v>
      </c>
    </row>
    <row r="454" spans="1:6" s="15" customFormat="1" ht="12.75">
      <c r="A454" s="49" t="s">
        <v>8</v>
      </c>
      <c r="B454" s="59" t="s">
        <v>188</v>
      </c>
      <c r="C454" s="59" t="s">
        <v>452</v>
      </c>
      <c r="D454" s="59" t="s">
        <v>426</v>
      </c>
      <c r="E454" s="59" t="s">
        <v>432</v>
      </c>
      <c r="F454" s="78">
        <v>3000</v>
      </c>
    </row>
    <row r="455" spans="1:6" s="15" customFormat="1" ht="12.75">
      <c r="A455" s="35" t="s">
        <v>539</v>
      </c>
      <c r="B455" s="59" t="s">
        <v>188</v>
      </c>
      <c r="C455" s="59" t="s">
        <v>512</v>
      </c>
      <c r="D455" s="59" t="s">
        <v>426</v>
      </c>
      <c r="E455" s="59" t="s">
        <v>432</v>
      </c>
      <c r="F455" s="78">
        <v>119.55</v>
      </c>
    </row>
    <row r="456" spans="1:6" s="15" customFormat="1" ht="12.75">
      <c r="A456" s="75" t="s">
        <v>415</v>
      </c>
      <c r="B456" s="59" t="s">
        <v>190</v>
      </c>
      <c r="C456" s="57"/>
      <c r="D456" s="47"/>
      <c r="E456" s="47"/>
      <c r="F456" s="58">
        <f>F457</f>
        <v>1746720</v>
      </c>
    </row>
    <row r="457" spans="1:6" s="15" customFormat="1" ht="22.5">
      <c r="A457" s="49" t="s">
        <v>222</v>
      </c>
      <c r="B457" s="59" t="s">
        <v>190</v>
      </c>
      <c r="C457" s="84">
        <v>521</v>
      </c>
      <c r="D457" s="59" t="s">
        <v>429</v>
      </c>
      <c r="E457" s="59" t="s">
        <v>437</v>
      </c>
      <c r="F457" s="60">
        <v>1746720</v>
      </c>
    </row>
    <row r="458" spans="1:6" s="15" customFormat="1" ht="12.75">
      <c r="A458" s="49" t="s">
        <v>474</v>
      </c>
      <c r="B458" s="59" t="s">
        <v>191</v>
      </c>
      <c r="C458" s="47"/>
      <c r="D458" s="47"/>
      <c r="E458" s="47"/>
      <c r="F458" s="64">
        <f>F459</f>
        <v>4191400</v>
      </c>
    </row>
    <row r="459" spans="1:6" s="15" customFormat="1" ht="12.75">
      <c r="A459" s="49" t="s">
        <v>192</v>
      </c>
      <c r="B459" s="59" t="s">
        <v>191</v>
      </c>
      <c r="C459" s="47" t="s">
        <v>457</v>
      </c>
      <c r="D459" s="47" t="s">
        <v>427</v>
      </c>
      <c r="E459" s="47" t="s">
        <v>429</v>
      </c>
      <c r="F459" s="60">
        <v>4191400</v>
      </c>
    </row>
    <row r="460" spans="1:6" s="15" customFormat="1" ht="22.5">
      <c r="A460" s="49" t="s">
        <v>200</v>
      </c>
      <c r="B460" s="59" t="s">
        <v>199</v>
      </c>
      <c r="C460" s="47"/>
      <c r="D460" s="47"/>
      <c r="E460" s="47"/>
      <c r="F460" s="64">
        <f>F461</f>
        <v>50379000</v>
      </c>
    </row>
    <row r="461" spans="1:6" s="15" customFormat="1" ht="12.75">
      <c r="A461" s="49" t="s">
        <v>201</v>
      </c>
      <c r="B461" s="59" t="s">
        <v>199</v>
      </c>
      <c r="C461" s="47" t="s">
        <v>467</v>
      </c>
      <c r="D461" s="47" t="s">
        <v>202</v>
      </c>
      <c r="E461" s="47" t="s">
        <v>426</v>
      </c>
      <c r="F461" s="60">
        <v>50379000</v>
      </c>
    </row>
    <row r="462" spans="1:6" s="15" customFormat="1" ht="12.75">
      <c r="A462" s="50" t="s">
        <v>313</v>
      </c>
      <c r="B462" s="26" t="s">
        <v>284</v>
      </c>
      <c r="C462" s="85"/>
      <c r="D462" s="85"/>
      <c r="E462" s="85"/>
      <c r="F462" s="28">
        <f>F463</f>
        <v>218000</v>
      </c>
    </row>
    <row r="463" spans="1:6" s="15" customFormat="1" ht="12.75">
      <c r="A463" s="7" t="s">
        <v>352</v>
      </c>
      <c r="B463" s="32" t="s">
        <v>187</v>
      </c>
      <c r="C463" s="8"/>
      <c r="D463" s="8"/>
      <c r="E463" s="8"/>
      <c r="F463" s="31">
        <f>F464</f>
        <v>218000</v>
      </c>
    </row>
    <row r="464" spans="1:6" s="15" customFormat="1" ht="12.75">
      <c r="A464" s="29" t="s">
        <v>341</v>
      </c>
      <c r="B464" s="32" t="s">
        <v>187</v>
      </c>
      <c r="C464" s="9" t="s">
        <v>459</v>
      </c>
      <c r="D464" s="9" t="s">
        <v>437</v>
      </c>
      <c r="E464" s="9" t="s">
        <v>432</v>
      </c>
      <c r="F464" s="33">
        <v>218000</v>
      </c>
    </row>
    <row r="465" spans="1:6" s="15" customFormat="1" ht="22.5">
      <c r="A465" s="82" t="s">
        <v>354</v>
      </c>
      <c r="B465" s="43" t="s">
        <v>291</v>
      </c>
      <c r="C465" s="80"/>
      <c r="D465" s="80"/>
      <c r="E465" s="80"/>
      <c r="F465" s="61">
        <f>F466</f>
        <v>100000</v>
      </c>
    </row>
    <row r="466" spans="1:6" s="15" customFormat="1" ht="12.75">
      <c r="A466" s="75" t="s">
        <v>269</v>
      </c>
      <c r="B466" s="59" t="s">
        <v>38</v>
      </c>
      <c r="C466" s="76"/>
      <c r="D466" s="76"/>
      <c r="E466" s="76"/>
      <c r="F466" s="64">
        <f>F467</f>
        <v>100000</v>
      </c>
    </row>
    <row r="467" spans="1:6" s="15" customFormat="1" ht="22.5">
      <c r="A467" s="86" t="s">
        <v>412</v>
      </c>
      <c r="B467" s="57" t="s">
        <v>38</v>
      </c>
      <c r="C467" s="47" t="s">
        <v>394</v>
      </c>
      <c r="D467" s="47" t="s">
        <v>430</v>
      </c>
      <c r="E467" s="47" t="s">
        <v>433</v>
      </c>
      <c r="F467" s="58">
        <v>100000</v>
      </c>
    </row>
    <row r="468" spans="1:6" s="15" customFormat="1" ht="12.75">
      <c r="A468" s="82" t="s">
        <v>405</v>
      </c>
      <c r="B468" s="43" t="s">
        <v>292</v>
      </c>
      <c r="C468" s="80"/>
      <c r="D468" s="80"/>
      <c r="E468" s="80"/>
      <c r="F468" s="61">
        <f>F469+F472+F474+F476+F478</f>
        <v>581855594.03</v>
      </c>
    </row>
    <row r="469" spans="1:6" s="15" customFormat="1" ht="12.75">
      <c r="A469" s="45" t="s">
        <v>517</v>
      </c>
      <c r="B469" s="132" t="s">
        <v>516</v>
      </c>
      <c r="C469" s="133"/>
      <c r="D469" s="133"/>
      <c r="E469" s="133"/>
      <c r="F469" s="126">
        <f>SUM(F470:F471)</f>
        <v>296067.11</v>
      </c>
    </row>
    <row r="470" spans="1:6" s="15" customFormat="1" ht="12.75">
      <c r="A470" s="49" t="s">
        <v>370</v>
      </c>
      <c r="B470" s="132" t="s">
        <v>516</v>
      </c>
      <c r="C470" s="125" t="s">
        <v>449</v>
      </c>
      <c r="D470" s="125" t="s">
        <v>430</v>
      </c>
      <c r="E470" s="125" t="s">
        <v>436</v>
      </c>
      <c r="F470" s="126">
        <v>71790</v>
      </c>
    </row>
    <row r="471" spans="1:6" s="15" customFormat="1" ht="12.75">
      <c r="A471" s="77" t="s">
        <v>478</v>
      </c>
      <c r="B471" s="132" t="s">
        <v>516</v>
      </c>
      <c r="C471" s="125" t="s">
        <v>477</v>
      </c>
      <c r="D471" s="125" t="s">
        <v>430</v>
      </c>
      <c r="E471" s="125" t="s">
        <v>436</v>
      </c>
      <c r="F471" s="126">
        <v>224277.11</v>
      </c>
    </row>
    <row r="472" spans="1:6" s="15" customFormat="1" ht="12.75">
      <c r="A472" s="88" t="s">
        <v>519</v>
      </c>
      <c r="B472" s="132" t="s">
        <v>518</v>
      </c>
      <c r="C472" s="133"/>
      <c r="D472" s="133"/>
      <c r="E472" s="133"/>
      <c r="F472" s="126">
        <f>F473</f>
        <v>7392067.73</v>
      </c>
    </row>
    <row r="473" spans="1:6" s="15" customFormat="1" ht="12.75">
      <c r="A473" s="49" t="s">
        <v>370</v>
      </c>
      <c r="B473" s="132" t="s">
        <v>518</v>
      </c>
      <c r="C473" s="125" t="s">
        <v>449</v>
      </c>
      <c r="D473" s="125" t="s">
        <v>430</v>
      </c>
      <c r="E473" s="125" t="s">
        <v>436</v>
      </c>
      <c r="F473" s="126">
        <v>7392067.73</v>
      </c>
    </row>
    <row r="474" spans="1:6" s="15" customFormat="1" ht="12.75">
      <c r="A474" s="45" t="s">
        <v>35</v>
      </c>
      <c r="B474" s="32" t="s">
        <v>33</v>
      </c>
      <c r="C474" s="47"/>
      <c r="D474" s="47"/>
      <c r="E474" s="47"/>
      <c r="F474" s="64">
        <f>F475</f>
        <v>230390927.49</v>
      </c>
    </row>
    <row r="475" spans="1:6" s="15" customFormat="1" ht="12.75">
      <c r="A475" s="45" t="s">
        <v>478</v>
      </c>
      <c r="B475" s="32" t="s">
        <v>33</v>
      </c>
      <c r="C475" s="47" t="s">
        <v>477</v>
      </c>
      <c r="D475" s="47" t="s">
        <v>430</v>
      </c>
      <c r="E475" s="47" t="s">
        <v>436</v>
      </c>
      <c r="F475" s="87">
        <v>230390927.49</v>
      </c>
    </row>
    <row r="476" spans="1:6" s="15" customFormat="1" ht="22.5">
      <c r="A476" s="88" t="s">
        <v>36</v>
      </c>
      <c r="B476" s="32" t="s">
        <v>34</v>
      </c>
      <c r="C476" s="47"/>
      <c r="D476" s="47"/>
      <c r="E476" s="47"/>
      <c r="F476" s="64">
        <f>F477</f>
        <v>69330971.7</v>
      </c>
    </row>
    <row r="477" spans="1:6" s="15" customFormat="1" ht="12.75">
      <c r="A477" s="45" t="s">
        <v>340</v>
      </c>
      <c r="B477" s="59" t="s">
        <v>34</v>
      </c>
      <c r="C477" s="47" t="s">
        <v>449</v>
      </c>
      <c r="D477" s="47" t="s">
        <v>430</v>
      </c>
      <c r="E477" s="47" t="s">
        <v>436</v>
      </c>
      <c r="F477" s="64">
        <v>69330971.7</v>
      </c>
    </row>
    <row r="478" spans="1:6" s="15" customFormat="1" ht="12.75">
      <c r="A478" s="45" t="s">
        <v>625</v>
      </c>
      <c r="B478" s="59" t="s">
        <v>624</v>
      </c>
      <c r="C478" s="47"/>
      <c r="D478" s="47"/>
      <c r="E478" s="47"/>
      <c r="F478" s="64">
        <f>F479</f>
        <v>274445560</v>
      </c>
    </row>
    <row r="479" spans="1:6" s="15" customFormat="1" ht="22.5">
      <c r="A479" s="161" t="s">
        <v>623</v>
      </c>
      <c r="B479" s="59" t="s">
        <v>615</v>
      </c>
      <c r="C479" s="47"/>
      <c r="D479" s="47"/>
      <c r="E479" s="47"/>
      <c r="F479" s="64">
        <f>F480</f>
        <v>274445560</v>
      </c>
    </row>
    <row r="480" spans="1:6" s="15" customFormat="1" ht="12.75">
      <c r="A480" s="45" t="s">
        <v>478</v>
      </c>
      <c r="B480" s="59" t="s">
        <v>615</v>
      </c>
      <c r="C480" s="47" t="s">
        <v>477</v>
      </c>
      <c r="D480" s="47" t="s">
        <v>430</v>
      </c>
      <c r="E480" s="47" t="s">
        <v>436</v>
      </c>
      <c r="F480" s="64">
        <v>274445560</v>
      </c>
    </row>
    <row r="481" spans="1:6" s="15" customFormat="1" ht="12.75">
      <c r="A481" s="82" t="s">
        <v>406</v>
      </c>
      <c r="B481" s="43" t="s">
        <v>294</v>
      </c>
      <c r="C481" s="80"/>
      <c r="D481" s="80"/>
      <c r="E481" s="80"/>
      <c r="F481" s="61">
        <f>F482</f>
        <v>781000</v>
      </c>
    </row>
    <row r="482" spans="1:6" s="15" customFormat="1" ht="12.75">
      <c r="A482" s="75" t="s">
        <v>267</v>
      </c>
      <c r="B482" s="59" t="s">
        <v>294</v>
      </c>
      <c r="C482" s="76"/>
      <c r="D482" s="76"/>
      <c r="E482" s="76"/>
      <c r="F482" s="64">
        <f>SUM(F483:F486)</f>
        <v>781000</v>
      </c>
    </row>
    <row r="483" spans="1:6" s="15" customFormat="1" ht="12.75">
      <c r="A483" s="49" t="s">
        <v>473</v>
      </c>
      <c r="B483" s="59" t="s">
        <v>16</v>
      </c>
      <c r="C483" s="47" t="s">
        <v>472</v>
      </c>
      <c r="D483" s="47" t="s">
        <v>426</v>
      </c>
      <c r="E483" s="47" t="s">
        <v>443</v>
      </c>
      <c r="F483" s="64">
        <v>33070</v>
      </c>
    </row>
    <row r="484" spans="1:6" s="15" customFormat="1" ht="12.75">
      <c r="A484" s="86" t="s">
        <v>370</v>
      </c>
      <c r="B484" s="59" t="s">
        <v>16</v>
      </c>
      <c r="C484" s="47" t="s">
        <v>449</v>
      </c>
      <c r="D484" s="47" t="s">
        <v>426</v>
      </c>
      <c r="E484" s="47" t="s">
        <v>443</v>
      </c>
      <c r="F484" s="78">
        <v>429930</v>
      </c>
    </row>
    <row r="485" spans="1:6" s="15" customFormat="1" ht="12.75">
      <c r="A485" s="86" t="s">
        <v>370</v>
      </c>
      <c r="B485" s="59" t="s">
        <v>16</v>
      </c>
      <c r="C485" s="47" t="s">
        <v>449</v>
      </c>
      <c r="D485" s="47" t="s">
        <v>430</v>
      </c>
      <c r="E485" s="47" t="s">
        <v>436</v>
      </c>
      <c r="F485" s="78">
        <v>196000</v>
      </c>
    </row>
    <row r="486" spans="1:6" s="15" customFormat="1" ht="12.75">
      <c r="A486" s="29" t="s">
        <v>370</v>
      </c>
      <c r="B486" s="32" t="s">
        <v>16</v>
      </c>
      <c r="C486" s="9" t="s">
        <v>449</v>
      </c>
      <c r="D486" s="9" t="s">
        <v>435</v>
      </c>
      <c r="E486" s="9" t="s">
        <v>436</v>
      </c>
      <c r="F486" s="33">
        <v>122000</v>
      </c>
    </row>
    <row r="487" spans="1:6" s="15" customFormat="1" ht="22.5">
      <c r="A487" s="79" t="s">
        <v>1</v>
      </c>
      <c r="B487" s="43" t="s">
        <v>293</v>
      </c>
      <c r="C487" s="80"/>
      <c r="D487" s="80"/>
      <c r="E487" s="80"/>
      <c r="F487" s="61">
        <f>F494+F496+F490+F492+F489</f>
        <v>1287000</v>
      </c>
    </row>
    <row r="488" spans="1:6" s="15" customFormat="1" ht="12.75">
      <c r="A488" s="162" t="s">
        <v>626</v>
      </c>
      <c r="B488" s="59" t="s">
        <v>616</v>
      </c>
      <c r="C488" s="59"/>
      <c r="D488" s="47"/>
      <c r="E488" s="47"/>
      <c r="F488" s="60">
        <f>F489</f>
        <v>81000</v>
      </c>
    </row>
    <row r="489" spans="1:6" s="15" customFormat="1" ht="12.75">
      <c r="A489" s="49" t="s">
        <v>370</v>
      </c>
      <c r="B489" s="59" t="s">
        <v>616</v>
      </c>
      <c r="C489" s="59" t="s">
        <v>449</v>
      </c>
      <c r="D489" s="47" t="s">
        <v>430</v>
      </c>
      <c r="E489" s="47" t="s">
        <v>431</v>
      </c>
      <c r="F489" s="60">
        <v>81000</v>
      </c>
    </row>
    <row r="490" spans="1:6" s="15" customFormat="1" ht="22.5">
      <c r="A490" s="149" t="s">
        <v>521</v>
      </c>
      <c r="B490" s="59" t="s">
        <v>520</v>
      </c>
      <c r="C490" s="59"/>
      <c r="D490" s="47"/>
      <c r="E490" s="47"/>
      <c r="F490" s="64">
        <f>F491</f>
        <v>200600</v>
      </c>
    </row>
    <row r="491" spans="1:6" s="15" customFormat="1" ht="12.75">
      <c r="A491" s="49" t="s">
        <v>370</v>
      </c>
      <c r="B491" s="59" t="s">
        <v>520</v>
      </c>
      <c r="C491" s="59" t="s">
        <v>449</v>
      </c>
      <c r="D491" s="47" t="s">
        <v>430</v>
      </c>
      <c r="E491" s="47" t="s">
        <v>431</v>
      </c>
      <c r="F491" s="60">
        <v>200600</v>
      </c>
    </row>
    <row r="492" spans="1:6" s="15" customFormat="1" ht="12.75">
      <c r="A492" s="149" t="s">
        <v>523</v>
      </c>
      <c r="B492" s="59" t="s">
        <v>522</v>
      </c>
      <c r="C492" s="59"/>
      <c r="D492" s="47"/>
      <c r="E492" s="47"/>
      <c r="F492" s="64">
        <f>F493</f>
        <v>213100</v>
      </c>
    </row>
    <row r="493" spans="1:6" s="15" customFormat="1" ht="12.75">
      <c r="A493" s="49" t="s">
        <v>370</v>
      </c>
      <c r="B493" s="59" t="s">
        <v>522</v>
      </c>
      <c r="C493" s="59" t="s">
        <v>449</v>
      </c>
      <c r="D493" s="47" t="s">
        <v>430</v>
      </c>
      <c r="E493" s="47" t="s">
        <v>431</v>
      </c>
      <c r="F493" s="60">
        <v>213100</v>
      </c>
    </row>
    <row r="494" spans="1:6" s="15" customFormat="1" ht="12.75">
      <c r="A494" s="49" t="s">
        <v>2</v>
      </c>
      <c r="B494" s="59" t="s">
        <v>31</v>
      </c>
      <c r="C494" s="76"/>
      <c r="D494" s="76"/>
      <c r="E494" s="76"/>
      <c r="F494" s="64">
        <f>F495</f>
        <v>455000</v>
      </c>
    </row>
    <row r="495" spans="1:6" s="15" customFormat="1" ht="12.75">
      <c r="A495" s="86" t="s">
        <v>370</v>
      </c>
      <c r="B495" s="59" t="s">
        <v>31</v>
      </c>
      <c r="C495" s="47" t="s">
        <v>449</v>
      </c>
      <c r="D495" s="47" t="s">
        <v>430</v>
      </c>
      <c r="E495" s="47" t="s">
        <v>431</v>
      </c>
      <c r="F495" s="64">
        <f>454000+1000</f>
        <v>455000</v>
      </c>
    </row>
    <row r="496" spans="1:6" s="15" customFormat="1" ht="12.75">
      <c r="A496" s="86" t="s">
        <v>3</v>
      </c>
      <c r="B496" s="59" t="s">
        <v>32</v>
      </c>
      <c r="C496" s="76"/>
      <c r="D496" s="76"/>
      <c r="E496" s="76"/>
      <c r="F496" s="64">
        <f>F497</f>
        <v>337300</v>
      </c>
    </row>
    <row r="497" spans="1:6" s="15" customFormat="1" ht="12.75">
      <c r="A497" s="86" t="s">
        <v>370</v>
      </c>
      <c r="B497" s="59" t="s">
        <v>32</v>
      </c>
      <c r="C497" s="47" t="s">
        <v>449</v>
      </c>
      <c r="D497" s="47" t="s">
        <v>430</v>
      </c>
      <c r="E497" s="47" t="s">
        <v>431</v>
      </c>
      <c r="F497" s="64">
        <f>336300+1000</f>
        <v>337300</v>
      </c>
    </row>
    <row r="498" spans="1:6" s="15" customFormat="1" ht="12.75">
      <c r="A498" s="82" t="s">
        <v>259</v>
      </c>
      <c r="B498" s="43" t="s">
        <v>295</v>
      </c>
      <c r="C498" s="80"/>
      <c r="D498" s="80"/>
      <c r="E498" s="80"/>
      <c r="F498" s="61">
        <f>F499</f>
        <v>100000</v>
      </c>
    </row>
    <row r="499" spans="1:6" s="15" customFormat="1" ht="12.75">
      <c r="A499" s="75" t="s">
        <v>270</v>
      </c>
      <c r="B499" s="59" t="s">
        <v>49</v>
      </c>
      <c r="C499" s="76"/>
      <c r="D499" s="76"/>
      <c r="E499" s="76"/>
      <c r="F499" s="64">
        <f>F500</f>
        <v>100000</v>
      </c>
    </row>
    <row r="500" spans="1:6" s="15" customFormat="1" ht="12.75">
      <c r="A500" s="86" t="s">
        <v>370</v>
      </c>
      <c r="B500" s="59" t="s">
        <v>49</v>
      </c>
      <c r="C500" s="47" t="s">
        <v>449</v>
      </c>
      <c r="D500" s="47" t="s">
        <v>435</v>
      </c>
      <c r="E500" s="47" t="s">
        <v>431</v>
      </c>
      <c r="F500" s="78">
        <v>100000</v>
      </c>
    </row>
    <row r="501" spans="1:6" s="15" customFormat="1" ht="12.75">
      <c r="A501" s="25" t="s">
        <v>329</v>
      </c>
      <c r="B501" s="26" t="s">
        <v>330</v>
      </c>
      <c r="C501" s="85"/>
      <c r="D501" s="85"/>
      <c r="E501" s="85"/>
      <c r="F501" s="28">
        <f>F502+F504+F507+F509+F511+F513+F515</f>
        <v>90915386.44</v>
      </c>
    </row>
    <row r="502" spans="1:6" s="15" customFormat="1" ht="12.75">
      <c r="A502" s="149" t="s">
        <v>525</v>
      </c>
      <c r="B502" s="116" t="s">
        <v>524</v>
      </c>
      <c r="C502" s="118"/>
      <c r="D502" s="118"/>
      <c r="E502" s="118"/>
      <c r="F502" s="117">
        <f>F503</f>
        <v>4000000</v>
      </c>
    </row>
    <row r="503" spans="1:6" s="15" customFormat="1" ht="12.75">
      <c r="A503" s="45" t="s">
        <v>478</v>
      </c>
      <c r="B503" s="116" t="s">
        <v>524</v>
      </c>
      <c r="C503" s="118" t="s">
        <v>477</v>
      </c>
      <c r="D503" s="118" t="s">
        <v>438</v>
      </c>
      <c r="E503" s="118" t="s">
        <v>431</v>
      </c>
      <c r="F503" s="117">
        <v>4000000</v>
      </c>
    </row>
    <row r="504" spans="1:6" s="15" customFormat="1" ht="12.75">
      <c r="A504" s="75" t="s">
        <v>342</v>
      </c>
      <c r="B504" s="59" t="s">
        <v>51</v>
      </c>
      <c r="C504" s="57"/>
      <c r="D504" s="57"/>
      <c r="E504" s="57"/>
      <c r="F504" s="64">
        <f>F505+F506</f>
        <v>1524300</v>
      </c>
    </row>
    <row r="505" spans="1:6" s="15" customFormat="1" ht="12.75">
      <c r="A505" s="49" t="s">
        <v>370</v>
      </c>
      <c r="B505" s="59" t="s">
        <v>51</v>
      </c>
      <c r="C505" s="57" t="s">
        <v>449</v>
      </c>
      <c r="D505" s="57" t="s">
        <v>438</v>
      </c>
      <c r="E505" s="57" t="s">
        <v>427</v>
      </c>
      <c r="F505" s="78">
        <v>1377177</v>
      </c>
    </row>
    <row r="506" spans="1:6" s="15" customFormat="1" ht="12.75">
      <c r="A506" s="49" t="s">
        <v>456</v>
      </c>
      <c r="B506" s="59" t="s">
        <v>51</v>
      </c>
      <c r="C506" s="57" t="s">
        <v>455</v>
      </c>
      <c r="D506" s="57" t="s">
        <v>438</v>
      </c>
      <c r="E506" s="57" t="s">
        <v>427</v>
      </c>
      <c r="F506" s="78">
        <v>147123</v>
      </c>
    </row>
    <row r="507" spans="1:6" s="15" customFormat="1" ht="12.75">
      <c r="A507" s="149" t="s">
        <v>563</v>
      </c>
      <c r="B507" s="59" t="s">
        <v>564</v>
      </c>
      <c r="C507" s="57"/>
      <c r="D507" s="57"/>
      <c r="E507" s="57"/>
      <c r="F507" s="78">
        <f>F508</f>
        <v>718997</v>
      </c>
    </row>
    <row r="508" spans="1:6" s="15" customFormat="1" ht="12.75">
      <c r="A508" s="49" t="s">
        <v>370</v>
      </c>
      <c r="B508" s="59" t="s">
        <v>564</v>
      </c>
      <c r="C508" s="57" t="s">
        <v>449</v>
      </c>
      <c r="D508" s="57" t="s">
        <v>438</v>
      </c>
      <c r="E508" s="57" t="s">
        <v>427</v>
      </c>
      <c r="F508" s="78">
        <v>718997</v>
      </c>
    </row>
    <row r="509" spans="1:6" s="15" customFormat="1" ht="12.75">
      <c r="A509" s="149" t="s">
        <v>565</v>
      </c>
      <c r="B509" s="59" t="s">
        <v>566</v>
      </c>
      <c r="C509" s="57"/>
      <c r="D509" s="57"/>
      <c r="E509" s="57"/>
      <c r="F509" s="78">
        <f>F510</f>
        <v>79677989.44</v>
      </c>
    </row>
    <row r="510" spans="1:6" s="15" customFormat="1" ht="12.75">
      <c r="A510" s="77" t="s">
        <v>478</v>
      </c>
      <c r="B510" s="59" t="s">
        <v>566</v>
      </c>
      <c r="C510" s="57" t="s">
        <v>477</v>
      </c>
      <c r="D510" s="57" t="s">
        <v>438</v>
      </c>
      <c r="E510" s="57" t="s">
        <v>431</v>
      </c>
      <c r="F510" s="78">
        <v>79677989.44</v>
      </c>
    </row>
    <row r="511" spans="1:6" s="15" customFormat="1" ht="12.75">
      <c r="A511" s="91" t="s">
        <v>148</v>
      </c>
      <c r="B511" s="52" t="s">
        <v>147</v>
      </c>
      <c r="C511" s="36"/>
      <c r="D511" s="36"/>
      <c r="E511" s="36"/>
      <c r="F511" s="37">
        <f>F512</f>
        <v>953500</v>
      </c>
    </row>
    <row r="512" spans="1:6" s="15" customFormat="1" ht="12.75">
      <c r="A512" s="29" t="s">
        <v>370</v>
      </c>
      <c r="B512" s="52" t="s">
        <v>147</v>
      </c>
      <c r="C512" s="36" t="s">
        <v>449</v>
      </c>
      <c r="D512" s="36" t="s">
        <v>438</v>
      </c>
      <c r="E512" s="36" t="s">
        <v>427</v>
      </c>
      <c r="F512" s="37">
        <v>953500</v>
      </c>
    </row>
    <row r="513" spans="1:6" s="15" customFormat="1" ht="22.5">
      <c r="A513" s="5" t="s">
        <v>536</v>
      </c>
      <c r="B513" s="52" t="s">
        <v>526</v>
      </c>
      <c r="C513" s="57"/>
      <c r="D513" s="57"/>
      <c r="E513" s="57"/>
      <c r="F513" s="58">
        <f>F514</f>
        <v>930400</v>
      </c>
    </row>
    <row r="514" spans="1:6" s="15" customFormat="1" ht="12.75">
      <c r="A514" s="86" t="s">
        <v>370</v>
      </c>
      <c r="B514" s="52" t="s">
        <v>526</v>
      </c>
      <c r="C514" s="57" t="s">
        <v>449</v>
      </c>
      <c r="D514" s="57" t="s">
        <v>438</v>
      </c>
      <c r="E514" s="57" t="s">
        <v>427</v>
      </c>
      <c r="F514" s="58">
        <v>930400</v>
      </c>
    </row>
    <row r="515" spans="1:6" s="15" customFormat="1" ht="22.5">
      <c r="A515" s="49" t="s">
        <v>537</v>
      </c>
      <c r="B515" s="59" t="s">
        <v>52</v>
      </c>
      <c r="C515" s="57"/>
      <c r="D515" s="57"/>
      <c r="E515" s="57"/>
      <c r="F515" s="64">
        <f>F516</f>
        <v>3110200</v>
      </c>
    </row>
    <row r="516" spans="1:6" s="15" customFormat="1" ht="12.75">
      <c r="A516" s="77" t="s">
        <v>54</v>
      </c>
      <c r="B516" s="36" t="s">
        <v>53</v>
      </c>
      <c r="C516" s="77"/>
      <c r="D516" s="77"/>
      <c r="E516" s="77"/>
      <c r="F516" s="64">
        <f>F517</f>
        <v>3110200</v>
      </c>
    </row>
    <row r="517" spans="1:6" s="15" customFormat="1" ht="12.75">
      <c r="A517" s="49" t="s">
        <v>370</v>
      </c>
      <c r="B517" s="59" t="s">
        <v>53</v>
      </c>
      <c r="C517" s="57" t="s">
        <v>449</v>
      </c>
      <c r="D517" s="57" t="s">
        <v>438</v>
      </c>
      <c r="E517" s="57" t="s">
        <v>427</v>
      </c>
      <c r="F517" s="64">
        <v>3110200</v>
      </c>
    </row>
    <row r="518" spans="1:6" s="15" customFormat="1" ht="12.75">
      <c r="A518" s="79" t="s">
        <v>356</v>
      </c>
      <c r="B518" s="43" t="s">
        <v>274</v>
      </c>
      <c r="C518" s="80"/>
      <c r="D518" s="80"/>
      <c r="E518" s="80"/>
      <c r="F518" s="61">
        <f>F521+F519</f>
        <v>413400.00000000006</v>
      </c>
    </row>
    <row r="519" spans="1:6" s="15" customFormat="1" ht="12.75">
      <c r="A519" s="86" t="s">
        <v>275</v>
      </c>
      <c r="B519" s="63" t="s">
        <v>30</v>
      </c>
      <c r="C519" s="47"/>
      <c r="D519" s="47"/>
      <c r="E519" s="47"/>
      <c r="F519" s="64">
        <f>F520</f>
        <v>22000</v>
      </c>
    </row>
    <row r="520" spans="1:6" s="15" customFormat="1" ht="12.75">
      <c r="A520" s="86" t="s">
        <v>370</v>
      </c>
      <c r="B520" s="63" t="s">
        <v>30</v>
      </c>
      <c r="C520" s="47" t="s">
        <v>449</v>
      </c>
      <c r="D520" s="47" t="s">
        <v>430</v>
      </c>
      <c r="E520" s="47" t="s">
        <v>426</v>
      </c>
      <c r="F520" s="78">
        <v>22000</v>
      </c>
    </row>
    <row r="521" spans="1:6" s="15" customFormat="1" ht="12.75">
      <c r="A521" s="86" t="s">
        <v>444</v>
      </c>
      <c r="B521" s="59" t="s">
        <v>29</v>
      </c>
      <c r="C521" s="57"/>
      <c r="D521" s="47"/>
      <c r="E521" s="47"/>
      <c r="F521" s="58">
        <f>SUM(F522:F524)</f>
        <v>391400.00000000006</v>
      </c>
    </row>
    <row r="522" spans="1:6" s="15" customFormat="1" ht="12.75">
      <c r="A522" s="90" t="s">
        <v>350</v>
      </c>
      <c r="B522" s="57" t="s">
        <v>29</v>
      </c>
      <c r="C522" s="57" t="s">
        <v>446</v>
      </c>
      <c r="D522" s="47" t="s">
        <v>430</v>
      </c>
      <c r="E522" s="47" t="s">
        <v>426</v>
      </c>
      <c r="F522" s="87">
        <v>305478.84</v>
      </c>
    </row>
    <row r="523" spans="1:6" s="15" customFormat="1" ht="22.5">
      <c r="A523" s="90" t="s">
        <v>351</v>
      </c>
      <c r="B523" s="57" t="s">
        <v>29</v>
      </c>
      <c r="C523" s="57" t="s">
        <v>349</v>
      </c>
      <c r="D523" s="47" t="s">
        <v>430</v>
      </c>
      <c r="E523" s="47" t="s">
        <v>426</v>
      </c>
      <c r="F523" s="87">
        <v>77151.45</v>
      </c>
    </row>
    <row r="524" spans="1:6" s="15" customFormat="1" ht="12.75">
      <c r="A524" s="86" t="s">
        <v>370</v>
      </c>
      <c r="B524" s="57" t="s">
        <v>29</v>
      </c>
      <c r="C524" s="57" t="s">
        <v>449</v>
      </c>
      <c r="D524" s="47" t="s">
        <v>430</v>
      </c>
      <c r="E524" s="47" t="s">
        <v>426</v>
      </c>
      <c r="F524" s="87">
        <v>8769.71</v>
      </c>
    </row>
    <row r="525" spans="1:6" s="15" customFormat="1" ht="22.5">
      <c r="A525" s="79" t="s">
        <v>241</v>
      </c>
      <c r="B525" s="43" t="s">
        <v>358</v>
      </c>
      <c r="C525" s="80"/>
      <c r="D525" s="80"/>
      <c r="E525" s="80"/>
      <c r="F525" s="61">
        <f>F527+F530+F532</f>
        <v>6877390</v>
      </c>
    </row>
    <row r="526" spans="1:6" s="15" customFormat="1" ht="12.75">
      <c r="A526" s="93" t="s">
        <v>243</v>
      </c>
      <c r="B526" s="94" t="s">
        <v>242</v>
      </c>
      <c r="C526" s="95"/>
      <c r="D526" s="95"/>
      <c r="E526" s="95"/>
      <c r="F526" s="96">
        <f>F527</f>
        <v>1600000</v>
      </c>
    </row>
    <row r="527" spans="1:6" s="15" customFormat="1" ht="12.75">
      <c r="A527" s="86" t="s">
        <v>17</v>
      </c>
      <c r="B527" s="47" t="s">
        <v>244</v>
      </c>
      <c r="C527" s="76"/>
      <c r="D527" s="76"/>
      <c r="E527" s="76"/>
      <c r="F527" s="64">
        <f>F528</f>
        <v>1600000</v>
      </c>
    </row>
    <row r="528" spans="1:6" s="15" customFormat="1" ht="12.75">
      <c r="A528" s="86" t="s">
        <v>413</v>
      </c>
      <c r="B528" s="47" t="s">
        <v>244</v>
      </c>
      <c r="C528" s="47" t="s">
        <v>449</v>
      </c>
      <c r="D528" s="47" t="s">
        <v>426</v>
      </c>
      <c r="E528" s="47" t="s">
        <v>443</v>
      </c>
      <c r="F528" s="64">
        <f>400000+1200000</f>
        <v>1600000</v>
      </c>
    </row>
    <row r="529" spans="1:6" s="15" customFormat="1" ht="12.75">
      <c r="A529" s="93" t="s">
        <v>246</v>
      </c>
      <c r="B529" s="94" t="s">
        <v>245</v>
      </c>
      <c r="C529" s="47"/>
      <c r="D529" s="47"/>
      <c r="E529" s="47"/>
      <c r="F529" s="64">
        <f>F530</f>
        <v>4735100</v>
      </c>
    </row>
    <row r="530" spans="1:6" s="15" customFormat="1" ht="12.75">
      <c r="A530" s="86" t="s">
        <v>18</v>
      </c>
      <c r="B530" s="47" t="s">
        <v>247</v>
      </c>
      <c r="C530" s="47"/>
      <c r="D530" s="47"/>
      <c r="E530" s="47"/>
      <c r="F530" s="64">
        <f>F531</f>
        <v>4735100</v>
      </c>
    </row>
    <row r="531" spans="1:6" s="15" customFormat="1" ht="12.75">
      <c r="A531" s="86" t="s">
        <v>413</v>
      </c>
      <c r="B531" s="47" t="s">
        <v>247</v>
      </c>
      <c r="C531" s="47" t="s">
        <v>449</v>
      </c>
      <c r="D531" s="47" t="s">
        <v>426</v>
      </c>
      <c r="E531" s="47" t="s">
        <v>443</v>
      </c>
      <c r="F531" s="64">
        <v>4735100</v>
      </c>
    </row>
    <row r="532" spans="1:6" s="15" customFormat="1" ht="22.5">
      <c r="A532" s="163" t="s">
        <v>627</v>
      </c>
      <c r="B532" s="158" t="s">
        <v>618</v>
      </c>
      <c r="C532" s="47"/>
      <c r="D532" s="47"/>
      <c r="E532" s="47"/>
      <c r="F532" s="64">
        <f>F533</f>
        <v>542290</v>
      </c>
    </row>
    <row r="533" spans="1:6" s="15" customFormat="1" ht="12.75">
      <c r="A533" s="163" t="s">
        <v>628</v>
      </c>
      <c r="B533" s="47" t="s">
        <v>617</v>
      </c>
      <c r="C533" s="47"/>
      <c r="D533" s="47"/>
      <c r="E533" s="47"/>
      <c r="F533" s="64">
        <f>F534</f>
        <v>542290</v>
      </c>
    </row>
    <row r="534" spans="1:6" s="15" customFormat="1" ht="12.75">
      <c r="A534" s="86" t="s">
        <v>413</v>
      </c>
      <c r="B534" s="47" t="s">
        <v>617</v>
      </c>
      <c r="C534" s="47" t="s">
        <v>449</v>
      </c>
      <c r="D534" s="47" t="s">
        <v>426</v>
      </c>
      <c r="E534" s="47" t="s">
        <v>443</v>
      </c>
      <c r="F534" s="64">
        <v>542290</v>
      </c>
    </row>
    <row r="535" spans="1:6" s="15" customFormat="1" ht="12.75">
      <c r="A535" s="79" t="s">
        <v>360</v>
      </c>
      <c r="B535" s="43" t="s">
        <v>359</v>
      </c>
      <c r="C535" s="80"/>
      <c r="D535" s="80"/>
      <c r="E535" s="80"/>
      <c r="F535" s="61">
        <f>F536</f>
        <v>100000</v>
      </c>
    </row>
    <row r="536" spans="1:6" s="15" customFormat="1" ht="12.75">
      <c r="A536" s="75" t="s">
        <v>409</v>
      </c>
      <c r="B536" s="59" t="s">
        <v>19</v>
      </c>
      <c r="C536" s="76"/>
      <c r="D536" s="76"/>
      <c r="E536" s="76"/>
      <c r="F536" s="64">
        <f>F537</f>
        <v>100000</v>
      </c>
    </row>
    <row r="537" spans="1:6" s="15" customFormat="1" ht="12.75">
      <c r="A537" s="5" t="s">
        <v>371</v>
      </c>
      <c r="B537" s="59" t="s">
        <v>19</v>
      </c>
      <c r="C537" s="47" t="s">
        <v>449</v>
      </c>
      <c r="D537" s="47" t="s">
        <v>426</v>
      </c>
      <c r="E537" s="47" t="s">
        <v>443</v>
      </c>
      <c r="F537" s="78">
        <v>100000</v>
      </c>
    </row>
    <row r="538" spans="1:6" s="15" customFormat="1" ht="22.5">
      <c r="A538" s="6" t="s">
        <v>197</v>
      </c>
      <c r="B538" s="97" t="s">
        <v>196</v>
      </c>
      <c r="C538" s="92"/>
      <c r="D538" s="92"/>
      <c r="E538" s="92"/>
      <c r="F538" s="98">
        <f>F540</f>
        <v>3396000</v>
      </c>
    </row>
    <row r="539" spans="1:6" s="15" customFormat="1" ht="12.75">
      <c r="A539" s="62" t="s">
        <v>586</v>
      </c>
      <c r="B539" s="59" t="s">
        <v>119</v>
      </c>
      <c r="C539" s="99"/>
      <c r="D539" s="99"/>
      <c r="E539" s="99"/>
      <c r="F539" s="100">
        <f>F540</f>
        <v>3396000</v>
      </c>
    </row>
    <row r="540" spans="1:6" s="15" customFormat="1" ht="12.75">
      <c r="A540" s="83" t="s">
        <v>198</v>
      </c>
      <c r="B540" s="59" t="s">
        <v>580</v>
      </c>
      <c r="C540" s="47"/>
      <c r="D540" s="47"/>
      <c r="E540" s="47"/>
      <c r="F540" s="78">
        <f>F541</f>
        <v>3396000</v>
      </c>
    </row>
    <row r="541" spans="1:6" s="70" customFormat="1" ht="12.75">
      <c r="A541" s="49" t="s">
        <v>262</v>
      </c>
      <c r="B541" s="59" t="s">
        <v>580</v>
      </c>
      <c r="C541" s="47" t="s">
        <v>250</v>
      </c>
      <c r="D541" s="47" t="s">
        <v>432</v>
      </c>
      <c r="E541" s="47" t="s">
        <v>431</v>
      </c>
      <c r="F541" s="78">
        <v>3396000</v>
      </c>
    </row>
    <row r="542" spans="1:6" s="70" customFormat="1" ht="22.5">
      <c r="A542" s="101" t="s">
        <v>56</v>
      </c>
      <c r="B542" s="26" t="s">
        <v>55</v>
      </c>
      <c r="C542" s="102"/>
      <c r="D542" s="102"/>
      <c r="E542" s="102"/>
      <c r="F542" s="103">
        <f>F543</f>
        <v>3142000</v>
      </c>
    </row>
    <row r="543" spans="1:6" s="70" customFormat="1" ht="12.75">
      <c r="A543" s="35" t="s">
        <v>58</v>
      </c>
      <c r="B543" s="32" t="s">
        <v>57</v>
      </c>
      <c r="C543" s="104"/>
      <c r="D543" s="104"/>
      <c r="E543" s="104"/>
      <c r="F543" s="105">
        <f>F544</f>
        <v>3142000</v>
      </c>
    </row>
    <row r="544" spans="1:6" s="70" customFormat="1" ht="12.75">
      <c r="A544" s="35" t="s">
        <v>59</v>
      </c>
      <c r="B544" s="32" t="s">
        <v>57</v>
      </c>
      <c r="C544" s="9" t="s">
        <v>395</v>
      </c>
      <c r="D544" s="9" t="s">
        <v>430</v>
      </c>
      <c r="E544" s="9" t="s">
        <v>431</v>
      </c>
      <c r="F544" s="33">
        <v>3142000</v>
      </c>
    </row>
    <row r="545" spans="1:6" s="70" customFormat="1" ht="12.75">
      <c r="A545" s="14" t="s">
        <v>223</v>
      </c>
      <c r="B545" s="106" t="s">
        <v>225</v>
      </c>
      <c r="C545" s="27"/>
      <c r="D545" s="27"/>
      <c r="E545" s="27"/>
      <c r="F545" s="107">
        <f>F546</f>
        <v>40000</v>
      </c>
    </row>
    <row r="546" spans="1:6" s="70" customFormat="1" ht="12.75">
      <c r="A546" s="10" t="s">
        <v>224</v>
      </c>
      <c r="B546" s="32" t="s">
        <v>226</v>
      </c>
      <c r="C546" s="9"/>
      <c r="D546" s="9"/>
      <c r="E546" s="9"/>
      <c r="F546" s="33">
        <f>F547</f>
        <v>40000</v>
      </c>
    </row>
    <row r="547" spans="1:6" s="70" customFormat="1" ht="12.75">
      <c r="A547" s="10" t="s">
        <v>371</v>
      </c>
      <c r="B547" s="32" t="s">
        <v>226</v>
      </c>
      <c r="C547" s="9" t="s">
        <v>449</v>
      </c>
      <c r="D547" s="9" t="s">
        <v>426</v>
      </c>
      <c r="E547" s="9" t="s">
        <v>443</v>
      </c>
      <c r="F547" s="119">
        <v>40000</v>
      </c>
    </row>
    <row r="548" spans="1:6" s="70" customFormat="1" ht="22.5">
      <c r="A548" s="14" t="s">
        <v>240</v>
      </c>
      <c r="B548" s="106" t="s">
        <v>238</v>
      </c>
      <c r="C548" s="27"/>
      <c r="D548" s="27"/>
      <c r="E548" s="27"/>
      <c r="F548" s="107">
        <f>F549</f>
        <v>600000</v>
      </c>
    </row>
    <row r="549" spans="1:6" s="70" customFormat="1" ht="22.5">
      <c r="A549" s="35" t="s">
        <v>172</v>
      </c>
      <c r="B549" s="32" t="s">
        <v>239</v>
      </c>
      <c r="C549" s="32"/>
      <c r="D549" s="32"/>
      <c r="E549" s="32"/>
      <c r="F549" s="33">
        <f>F550</f>
        <v>600000</v>
      </c>
    </row>
    <row r="550" spans="1:6" s="70" customFormat="1" ht="12.75">
      <c r="A550" s="35" t="s">
        <v>94</v>
      </c>
      <c r="B550" s="32" t="s">
        <v>239</v>
      </c>
      <c r="C550" s="32" t="s">
        <v>67</v>
      </c>
      <c r="D550" s="32" t="s">
        <v>437</v>
      </c>
      <c r="E550" s="32" t="s">
        <v>429</v>
      </c>
      <c r="F550" s="33">
        <v>600000</v>
      </c>
    </row>
    <row r="551" spans="1:6" s="70" customFormat="1" ht="22.5">
      <c r="A551" s="14" t="s">
        <v>584</v>
      </c>
      <c r="B551" s="106" t="s">
        <v>581</v>
      </c>
      <c r="C551" s="27"/>
      <c r="D551" s="27"/>
      <c r="E551" s="27"/>
      <c r="F551" s="107">
        <f>F552</f>
        <v>3000000</v>
      </c>
    </row>
    <row r="552" spans="1:6" s="70" customFormat="1" ht="12.75">
      <c r="A552" s="35" t="s">
        <v>587</v>
      </c>
      <c r="B552" s="32" t="s">
        <v>583</v>
      </c>
      <c r="C552" s="32"/>
      <c r="D552" s="32"/>
      <c r="E552" s="32"/>
      <c r="F552" s="33">
        <f>F553</f>
        <v>3000000</v>
      </c>
    </row>
    <row r="553" spans="1:6" s="70" customFormat="1" ht="22.5">
      <c r="A553" s="35" t="s">
        <v>585</v>
      </c>
      <c r="B553" s="32" t="s">
        <v>582</v>
      </c>
      <c r="C553" s="32"/>
      <c r="D553" s="32"/>
      <c r="E553" s="32"/>
      <c r="F553" s="33">
        <f>F554</f>
        <v>3000000</v>
      </c>
    </row>
    <row r="554" spans="1:6" s="70" customFormat="1" ht="12.75">
      <c r="A554" s="10" t="s">
        <v>371</v>
      </c>
      <c r="B554" s="32" t="s">
        <v>582</v>
      </c>
      <c r="C554" s="32" t="s">
        <v>449</v>
      </c>
      <c r="D554" s="32" t="s">
        <v>432</v>
      </c>
      <c r="E554" s="32" t="s">
        <v>431</v>
      </c>
      <c r="F554" s="33">
        <v>3000000</v>
      </c>
    </row>
    <row r="555" spans="1:6" s="70" customFormat="1" ht="12.75">
      <c r="A555" s="14" t="s">
        <v>567</v>
      </c>
      <c r="B555" s="106" t="s">
        <v>568</v>
      </c>
      <c r="C555" s="27"/>
      <c r="D555" s="27"/>
      <c r="E555" s="27"/>
      <c r="F555" s="107">
        <f>F556</f>
        <v>40423100</v>
      </c>
    </row>
    <row r="556" spans="1:6" s="70" customFormat="1" ht="22.5">
      <c r="A556" s="149" t="s">
        <v>569</v>
      </c>
      <c r="B556" s="32" t="s">
        <v>570</v>
      </c>
      <c r="C556" s="32"/>
      <c r="D556" s="32"/>
      <c r="E556" s="32"/>
      <c r="F556" s="33">
        <f>F557</f>
        <v>40423100</v>
      </c>
    </row>
    <row r="557" spans="1:6" s="70" customFormat="1" ht="12.75">
      <c r="A557" s="77" t="s">
        <v>478</v>
      </c>
      <c r="B557" s="32" t="s">
        <v>570</v>
      </c>
      <c r="C557" s="32" t="s">
        <v>477</v>
      </c>
      <c r="D557" s="32" t="s">
        <v>431</v>
      </c>
      <c r="E557" s="32" t="s">
        <v>427</v>
      </c>
      <c r="F557" s="33">
        <v>40423100</v>
      </c>
    </row>
    <row r="558" spans="1:6" s="70" customFormat="1" ht="22.5">
      <c r="A558" s="14" t="s">
        <v>590</v>
      </c>
      <c r="B558" s="106" t="s">
        <v>588</v>
      </c>
      <c r="C558" s="27"/>
      <c r="D558" s="27"/>
      <c r="E558" s="27"/>
      <c r="F558" s="107">
        <f>F559</f>
        <v>1431430</v>
      </c>
    </row>
    <row r="559" spans="1:6" s="70" customFormat="1" ht="12.75">
      <c r="A559" s="77" t="s">
        <v>574</v>
      </c>
      <c r="B559" s="32" t="s">
        <v>589</v>
      </c>
      <c r="C559" s="32"/>
      <c r="D559" s="32"/>
      <c r="E559" s="32"/>
      <c r="F559" s="33">
        <f>F560</f>
        <v>1431430</v>
      </c>
    </row>
    <row r="560" spans="1:6" s="70" customFormat="1" ht="12.75">
      <c r="A560" s="10" t="s">
        <v>371</v>
      </c>
      <c r="B560" s="32" t="s">
        <v>589</v>
      </c>
      <c r="C560" s="32" t="s">
        <v>449</v>
      </c>
      <c r="D560" s="32" t="s">
        <v>429</v>
      </c>
      <c r="E560" s="32" t="s">
        <v>436</v>
      </c>
      <c r="F560" s="33">
        <v>1431430</v>
      </c>
    </row>
    <row r="561" spans="1:7" s="70" customFormat="1" ht="12.75">
      <c r="A561" s="108" t="s">
        <v>272</v>
      </c>
      <c r="B561" s="26" t="s">
        <v>314</v>
      </c>
      <c r="C561" s="27"/>
      <c r="D561" s="27"/>
      <c r="E561" s="27"/>
      <c r="F561" s="28">
        <f>F562+F566+F568+F570+F574+F577+F579+F581+F583+F585+F587+F589+F597+F599+F602+F639+F642+F644+F647+F649+F657+F662+F664+F666+F673+F676+F680+F682+F686+F572+F593+F678+F660+F595+F591+F671</f>
        <v>224290675.97</v>
      </c>
      <c r="G561" s="151"/>
    </row>
    <row r="562" spans="1:6" s="70" customFormat="1" ht="12.75">
      <c r="A562" s="86" t="s">
        <v>454</v>
      </c>
      <c r="B562" s="9" t="s">
        <v>5</v>
      </c>
      <c r="C562" s="9"/>
      <c r="D562" s="9"/>
      <c r="E562" s="9"/>
      <c r="F562" s="37">
        <f>SUM(F563:F565)</f>
        <v>834200</v>
      </c>
    </row>
    <row r="563" spans="1:6" s="70" customFormat="1" ht="12.75">
      <c r="A563" s="90" t="s">
        <v>350</v>
      </c>
      <c r="B563" s="36" t="s">
        <v>5</v>
      </c>
      <c r="C563" s="9" t="s">
        <v>446</v>
      </c>
      <c r="D563" s="9" t="s">
        <v>426</v>
      </c>
      <c r="E563" s="9" t="s">
        <v>430</v>
      </c>
      <c r="F563" s="73">
        <v>633000</v>
      </c>
    </row>
    <row r="564" spans="1:6" s="70" customFormat="1" ht="22.5">
      <c r="A564" s="90" t="s">
        <v>351</v>
      </c>
      <c r="B564" s="36" t="s">
        <v>5</v>
      </c>
      <c r="C564" s="9" t="s">
        <v>349</v>
      </c>
      <c r="D564" s="9" t="s">
        <v>426</v>
      </c>
      <c r="E564" s="9" t="s">
        <v>430</v>
      </c>
      <c r="F564" s="73">
        <v>191200</v>
      </c>
    </row>
    <row r="565" spans="1:6" s="70" customFormat="1" ht="12.75">
      <c r="A565" s="86" t="s">
        <v>370</v>
      </c>
      <c r="B565" s="36" t="s">
        <v>5</v>
      </c>
      <c r="C565" s="9" t="s">
        <v>449</v>
      </c>
      <c r="D565" s="9" t="s">
        <v>426</v>
      </c>
      <c r="E565" s="9" t="s">
        <v>430</v>
      </c>
      <c r="F565" s="73">
        <v>10000</v>
      </c>
    </row>
    <row r="566" spans="1:6" s="70" customFormat="1" ht="12.75">
      <c r="A566" s="35" t="s">
        <v>439</v>
      </c>
      <c r="B566" s="32" t="s">
        <v>60</v>
      </c>
      <c r="C566" s="9"/>
      <c r="D566" s="9"/>
      <c r="E566" s="9"/>
      <c r="F566" s="39">
        <f>F567</f>
        <v>500000</v>
      </c>
    </row>
    <row r="567" spans="1:6" s="70" customFormat="1" ht="12.75">
      <c r="A567" s="35" t="s">
        <v>370</v>
      </c>
      <c r="B567" s="32" t="s">
        <v>60</v>
      </c>
      <c r="C567" s="9" t="s">
        <v>449</v>
      </c>
      <c r="D567" s="9" t="s">
        <v>430</v>
      </c>
      <c r="E567" s="9" t="s">
        <v>433</v>
      </c>
      <c r="F567" s="33">
        <v>500000</v>
      </c>
    </row>
    <row r="568" spans="1:6" s="70" customFormat="1" ht="12.75">
      <c r="A568" s="45" t="s">
        <v>15</v>
      </c>
      <c r="B568" s="59" t="s">
        <v>13</v>
      </c>
      <c r="C568" s="47"/>
      <c r="D568" s="47"/>
      <c r="E568" s="47"/>
      <c r="F568" s="60">
        <f>F569</f>
        <v>817962.54</v>
      </c>
    </row>
    <row r="569" spans="1:6" s="70" customFormat="1" ht="12.75">
      <c r="A569" s="49" t="s">
        <v>334</v>
      </c>
      <c r="B569" s="59" t="s">
        <v>13</v>
      </c>
      <c r="C569" s="47" t="s">
        <v>333</v>
      </c>
      <c r="D569" s="47" t="s">
        <v>426</v>
      </c>
      <c r="E569" s="47" t="s">
        <v>438</v>
      </c>
      <c r="F569" s="78">
        <v>817962.54</v>
      </c>
    </row>
    <row r="570" spans="1:6" s="70" customFormat="1" ht="12.75">
      <c r="A570" s="45" t="s">
        <v>15</v>
      </c>
      <c r="B570" s="59" t="s">
        <v>14</v>
      </c>
      <c r="C570" s="47"/>
      <c r="D570" s="47"/>
      <c r="E570" s="47"/>
      <c r="F570" s="60">
        <f>F571</f>
        <v>3414975</v>
      </c>
    </row>
    <row r="571" spans="1:6" s="70" customFormat="1" ht="12.75">
      <c r="A571" s="49" t="s">
        <v>334</v>
      </c>
      <c r="B571" s="59" t="s">
        <v>14</v>
      </c>
      <c r="C571" s="47" t="s">
        <v>333</v>
      </c>
      <c r="D571" s="47" t="s">
        <v>426</v>
      </c>
      <c r="E571" s="47" t="s">
        <v>438</v>
      </c>
      <c r="F571" s="78">
        <v>3414975</v>
      </c>
    </row>
    <row r="572" spans="1:6" s="70" customFormat="1" ht="12.75">
      <c r="A572" s="149" t="s">
        <v>529</v>
      </c>
      <c r="B572" s="116" t="s">
        <v>527</v>
      </c>
      <c r="C572" s="118"/>
      <c r="D572" s="118"/>
      <c r="E572" s="118"/>
      <c r="F572" s="117">
        <f>F573</f>
        <v>98102.12</v>
      </c>
    </row>
    <row r="573" spans="1:6" s="70" customFormat="1" ht="12.75">
      <c r="A573" s="135" t="s">
        <v>530</v>
      </c>
      <c r="B573" s="116" t="s">
        <v>527</v>
      </c>
      <c r="C573" s="118" t="s">
        <v>528</v>
      </c>
      <c r="D573" s="118" t="s">
        <v>443</v>
      </c>
      <c r="E573" s="118" t="s">
        <v>426</v>
      </c>
      <c r="F573" s="117">
        <v>98102.12</v>
      </c>
    </row>
    <row r="574" spans="1:6" s="70" customFormat="1" ht="33.75">
      <c r="A574" s="109" t="s">
        <v>256</v>
      </c>
      <c r="B574" s="32" t="s">
        <v>40</v>
      </c>
      <c r="C574" s="9"/>
      <c r="D574" s="9"/>
      <c r="E574" s="9"/>
      <c r="F574" s="33">
        <f>F575+F576</f>
        <v>16880337.9</v>
      </c>
    </row>
    <row r="575" spans="1:6" s="70" customFormat="1" ht="12.75">
      <c r="A575" s="45" t="s">
        <v>252</v>
      </c>
      <c r="B575" s="59" t="s">
        <v>40</v>
      </c>
      <c r="C575" s="47" t="s">
        <v>250</v>
      </c>
      <c r="D575" s="47" t="s">
        <v>431</v>
      </c>
      <c r="E575" s="47" t="s">
        <v>427</v>
      </c>
      <c r="F575" s="78">
        <v>16280337.9</v>
      </c>
    </row>
    <row r="576" spans="1:6" s="70" customFormat="1" ht="12.75">
      <c r="A576" s="45" t="s">
        <v>252</v>
      </c>
      <c r="B576" s="59" t="s">
        <v>40</v>
      </c>
      <c r="C576" s="47" t="s">
        <v>250</v>
      </c>
      <c r="D576" s="47" t="s">
        <v>431</v>
      </c>
      <c r="E576" s="47" t="s">
        <v>431</v>
      </c>
      <c r="F576" s="78">
        <v>600000</v>
      </c>
    </row>
    <row r="577" spans="1:6" s="70" customFormat="1" ht="22.5">
      <c r="A577" s="49" t="s">
        <v>254</v>
      </c>
      <c r="B577" s="59" t="s">
        <v>37</v>
      </c>
      <c r="C577" s="47"/>
      <c r="D577" s="47"/>
      <c r="E577" s="47"/>
      <c r="F577" s="78">
        <f>F578</f>
        <v>32530724.1</v>
      </c>
    </row>
    <row r="578" spans="1:6" s="70" customFormat="1" ht="12.75">
      <c r="A578" s="45" t="s">
        <v>252</v>
      </c>
      <c r="B578" s="59" t="s">
        <v>37</v>
      </c>
      <c r="C578" s="47" t="s">
        <v>250</v>
      </c>
      <c r="D578" s="59" t="s">
        <v>430</v>
      </c>
      <c r="E578" s="59" t="s">
        <v>436</v>
      </c>
      <c r="F578" s="78">
        <v>32530724.1</v>
      </c>
    </row>
    <row r="579" spans="1:6" s="70" customFormat="1" ht="33.75">
      <c r="A579" s="110" t="s">
        <v>255</v>
      </c>
      <c r="B579" s="59" t="s">
        <v>39</v>
      </c>
      <c r="C579" s="47"/>
      <c r="D579" s="59"/>
      <c r="E579" s="59"/>
      <c r="F579" s="78">
        <f>F580</f>
        <v>1347469</v>
      </c>
    </row>
    <row r="580" spans="1:6" s="70" customFormat="1" ht="12.75">
      <c r="A580" s="45" t="s">
        <v>252</v>
      </c>
      <c r="B580" s="59" t="s">
        <v>39</v>
      </c>
      <c r="C580" s="47" t="s">
        <v>250</v>
      </c>
      <c r="D580" s="59" t="s">
        <v>431</v>
      </c>
      <c r="E580" s="59" t="s">
        <v>426</v>
      </c>
      <c r="F580" s="78">
        <v>1347469</v>
      </c>
    </row>
    <row r="581" spans="1:6" s="70" customFormat="1" ht="12.75">
      <c r="A581" s="49" t="s">
        <v>257</v>
      </c>
      <c r="B581" s="59" t="s">
        <v>41</v>
      </c>
      <c r="C581" s="47"/>
      <c r="D581" s="59"/>
      <c r="E581" s="59"/>
      <c r="F581" s="78">
        <f>F582</f>
        <v>10369275.9</v>
      </c>
    </row>
    <row r="582" spans="1:6" s="70" customFormat="1" ht="12.75">
      <c r="A582" s="45" t="s">
        <v>252</v>
      </c>
      <c r="B582" s="59" t="s">
        <v>41</v>
      </c>
      <c r="C582" s="47" t="s">
        <v>250</v>
      </c>
      <c r="D582" s="59" t="s">
        <v>431</v>
      </c>
      <c r="E582" s="59" t="s">
        <v>429</v>
      </c>
      <c r="F582" s="78">
        <v>10369275.9</v>
      </c>
    </row>
    <row r="583" spans="1:6" s="70" customFormat="1" ht="12.75">
      <c r="A583" s="49" t="s">
        <v>258</v>
      </c>
      <c r="B583" s="59" t="s">
        <v>42</v>
      </c>
      <c r="C583" s="47"/>
      <c r="D583" s="59"/>
      <c r="E583" s="59"/>
      <c r="F583" s="78">
        <f>F584</f>
        <v>1900000</v>
      </c>
    </row>
    <row r="584" spans="1:6" s="70" customFormat="1" ht="12.75">
      <c r="A584" s="45" t="s">
        <v>252</v>
      </c>
      <c r="B584" s="59" t="s">
        <v>42</v>
      </c>
      <c r="C584" s="47" t="s">
        <v>250</v>
      </c>
      <c r="D584" s="59" t="s">
        <v>431</v>
      </c>
      <c r="E584" s="59" t="s">
        <v>429</v>
      </c>
      <c r="F584" s="78">
        <v>1900000</v>
      </c>
    </row>
    <row r="585" spans="1:6" s="70" customFormat="1" ht="12.75">
      <c r="A585" s="45" t="s">
        <v>251</v>
      </c>
      <c r="B585" s="59" t="s">
        <v>20</v>
      </c>
      <c r="C585" s="47"/>
      <c r="D585" s="47"/>
      <c r="E585" s="47"/>
      <c r="F585" s="78">
        <f>F586</f>
        <v>30000</v>
      </c>
    </row>
    <row r="586" spans="1:6" s="70" customFormat="1" ht="12.75">
      <c r="A586" s="45" t="s">
        <v>252</v>
      </c>
      <c r="B586" s="59" t="s">
        <v>20</v>
      </c>
      <c r="C586" s="47" t="s">
        <v>250</v>
      </c>
      <c r="D586" s="47" t="s">
        <v>426</v>
      </c>
      <c r="E586" s="47" t="s">
        <v>443</v>
      </c>
      <c r="F586" s="78">
        <v>30000</v>
      </c>
    </row>
    <row r="587" spans="1:6" s="70" customFormat="1" ht="22.5">
      <c r="A587" s="49" t="s">
        <v>253</v>
      </c>
      <c r="B587" s="59" t="s">
        <v>25</v>
      </c>
      <c r="C587" s="47"/>
      <c r="D587" s="47"/>
      <c r="E587" s="47"/>
      <c r="F587" s="78">
        <f>F588</f>
        <v>119000</v>
      </c>
    </row>
    <row r="588" spans="1:6" s="70" customFormat="1" ht="12.75">
      <c r="A588" s="45" t="s">
        <v>252</v>
      </c>
      <c r="B588" s="59" t="s">
        <v>25</v>
      </c>
      <c r="C588" s="47" t="s">
        <v>250</v>
      </c>
      <c r="D588" s="47" t="s">
        <v>429</v>
      </c>
      <c r="E588" s="47" t="s">
        <v>436</v>
      </c>
      <c r="F588" s="78">
        <v>119000</v>
      </c>
    </row>
    <row r="589" spans="1:6" s="113" customFormat="1" ht="12.75">
      <c r="A589" s="86" t="s">
        <v>318</v>
      </c>
      <c r="B589" s="59" t="s">
        <v>6</v>
      </c>
      <c r="C589" s="57"/>
      <c r="D589" s="47"/>
      <c r="E589" s="47"/>
      <c r="F589" s="58">
        <f>F590</f>
        <v>129900</v>
      </c>
    </row>
    <row r="590" spans="1:6" s="113" customFormat="1" ht="12.75">
      <c r="A590" s="49" t="s">
        <v>370</v>
      </c>
      <c r="B590" s="59" t="s">
        <v>6</v>
      </c>
      <c r="C590" s="57" t="s">
        <v>449</v>
      </c>
      <c r="D590" s="47" t="s">
        <v>426</v>
      </c>
      <c r="E590" s="47" t="s">
        <v>430</v>
      </c>
      <c r="F590" s="60">
        <v>129900</v>
      </c>
    </row>
    <row r="591" spans="1:6" s="113" customFormat="1" ht="12.75">
      <c r="A591" s="149" t="s">
        <v>601</v>
      </c>
      <c r="B591" s="59" t="s">
        <v>600</v>
      </c>
      <c r="C591" s="57"/>
      <c r="D591" s="47"/>
      <c r="E591" s="47"/>
      <c r="F591" s="60">
        <f>F592</f>
        <v>600000</v>
      </c>
    </row>
    <row r="592" spans="1:6" s="113" customFormat="1" ht="12.75">
      <c r="A592" s="49" t="s">
        <v>370</v>
      </c>
      <c r="B592" s="59" t="s">
        <v>600</v>
      </c>
      <c r="C592" s="57" t="s">
        <v>449</v>
      </c>
      <c r="D592" s="47" t="s">
        <v>431</v>
      </c>
      <c r="E592" s="47" t="s">
        <v>429</v>
      </c>
      <c r="F592" s="60">
        <v>600000</v>
      </c>
    </row>
    <row r="593" spans="1:6" s="113" customFormat="1" ht="12.75">
      <c r="A593" s="149" t="s">
        <v>571</v>
      </c>
      <c r="B593" s="59" t="s">
        <v>572</v>
      </c>
      <c r="C593" s="57"/>
      <c r="D593" s="47"/>
      <c r="E593" s="47"/>
      <c r="F593" s="60">
        <f>F594</f>
        <v>2171460</v>
      </c>
    </row>
    <row r="594" spans="1:6" s="113" customFormat="1" ht="12.75">
      <c r="A594" s="77" t="s">
        <v>478</v>
      </c>
      <c r="B594" s="59" t="s">
        <v>572</v>
      </c>
      <c r="C594" s="57" t="s">
        <v>477</v>
      </c>
      <c r="D594" s="47" t="s">
        <v>431</v>
      </c>
      <c r="E594" s="47" t="s">
        <v>431</v>
      </c>
      <c r="F594" s="60">
        <v>2171460</v>
      </c>
    </row>
    <row r="595" spans="1:6" s="113" customFormat="1" ht="12.75">
      <c r="A595" s="77" t="s">
        <v>592</v>
      </c>
      <c r="B595" s="59" t="s">
        <v>591</v>
      </c>
      <c r="C595" s="57"/>
      <c r="D595" s="47"/>
      <c r="E595" s="47"/>
      <c r="F595" s="60">
        <f>F596</f>
        <v>615662.1</v>
      </c>
    </row>
    <row r="596" spans="1:6" s="113" customFormat="1" ht="12.75">
      <c r="A596" s="49" t="s">
        <v>370</v>
      </c>
      <c r="B596" s="59" t="s">
        <v>591</v>
      </c>
      <c r="C596" s="57" t="s">
        <v>449</v>
      </c>
      <c r="D596" s="47" t="s">
        <v>431</v>
      </c>
      <c r="E596" s="47" t="s">
        <v>427</v>
      </c>
      <c r="F596" s="60">
        <v>615662.1</v>
      </c>
    </row>
    <row r="597" spans="1:6" s="113" customFormat="1" ht="12.75">
      <c r="A597" s="5" t="s">
        <v>11</v>
      </c>
      <c r="B597" s="57" t="s">
        <v>12</v>
      </c>
      <c r="C597" s="57"/>
      <c r="D597" s="47"/>
      <c r="E597" s="47"/>
      <c r="F597" s="111">
        <f>F598</f>
        <v>4106370</v>
      </c>
    </row>
    <row r="598" spans="1:6" s="113" customFormat="1" ht="12.75">
      <c r="A598" s="77" t="s">
        <v>532</v>
      </c>
      <c r="B598" s="57" t="s">
        <v>12</v>
      </c>
      <c r="C598" s="57" t="s">
        <v>531</v>
      </c>
      <c r="D598" s="47" t="s">
        <v>426</v>
      </c>
      <c r="E598" s="47" t="s">
        <v>435</v>
      </c>
      <c r="F598" s="111">
        <v>4106370</v>
      </c>
    </row>
    <row r="599" spans="1:6" s="113" customFormat="1" ht="12.75">
      <c r="A599" s="49" t="s">
        <v>428</v>
      </c>
      <c r="B599" s="57" t="s">
        <v>4</v>
      </c>
      <c r="C599" s="57"/>
      <c r="D599" s="47"/>
      <c r="E599" s="47"/>
      <c r="F599" s="136">
        <f>SUM(F600:F601)</f>
        <v>2052206</v>
      </c>
    </row>
    <row r="600" spans="1:6" s="113" customFormat="1" ht="12.75">
      <c r="A600" s="90" t="s">
        <v>350</v>
      </c>
      <c r="B600" s="57" t="s">
        <v>4</v>
      </c>
      <c r="C600" s="47" t="s">
        <v>446</v>
      </c>
      <c r="D600" s="47" t="s">
        <v>426</v>
      </c>
      <c r="E600" s="47" t="s">
        <v>427</v>
      </c>
      <c r="F600" s="58">
        <v>1576195</v>
      </c>
    </row>
    <row r="601" spans="1:6" s="113" customFormat="1" ht="22.5">
      <c r="A601" s="90" t="s">
        <v>351</v>
      </c>
      <c r="B601" s="57" t="s">
        <v>4</v>
      </c>
      <c r="C601" s="47" t="s">
        <v>349</v>
      </c>
      <c r="D601" s="47" t="s">
        <v>426</v>
      </c>
      <c r="E601" s="47" t="s">
        <v>427</v>
      </c>
      <c r="F601" s="58">
        <v>476011</v>
      </c>
    </row>
    <row r="602" spans="1:6" s="113" customFormat="1" ht="12.75">
      <c r="A602" s="10" t="s">
        <v>263</v>
      </c>
      <c r="B602" s="32" t="s">
        <v>7</v>
      </c>
      <c r="C602" s="36"/>
      <c r="D602" s="9"/>
      <c r="E602" s="9"/>
      <c r="F602" s="39">
        <f>SUM(F603:F638)</f>
        <v>92688930.91</v>
      </c>
    </row>
    <row r="603" spans="1:6" s="113" customFormat="1" ht="12.75">
      <c r="A603" s="34" t="s">
        <v>350</v>
      </c>
      <c r="B603" s="32" t="s">
        <v>7</v>
      </c>
      <c r="C603" s="32" t="s">
        <v>446</v>
      </c>
      <c r="D603" s="32" t="s">
        <v>426</v>
      </c>
      <c r="E603" s="32" t="s">
        <v>429</v>
      </c>
      <c r="F603" s="33">
        <v>1230546.5</v>
      </c>
    </row>
    <row r="604" spans="1:6" s="113" customFormat="1" ht="12.75">
      <c r="A604" s="4" t="s">
        <v>447</v>
      </c>
      <c r="B604" s="59" t="s">
        <v>7</v>
      </c>
      <c r="C604" s="59" t="s">
        <v>448</v>
      </c>
      <c r="D604" s="59" t="s">
        <v>426</v>
      </c>
      <c r="E604" s="59" t="s">
        <v>429</v>
      </c>
      <c r="F604" s="78">
        <v>8190</v>
      </c>
    </row>
    <row r="605" spans="1:6" s="113" customFormat="1" ht="22.5">
      <c r="A605" s="4" t="s">
        <v>362</v>
      </c>
      <c r="B605" s="59" t="s">
        <v>7</v>
      </c>
      <c r="C605" s="59" t="s">
        <v>363</v>
      </c>
      <c r="D605" s="59" t="s">
        <v>426</v>
      </c>
      <c r="E605" s="59" t="s">
        <v>429</v>
      </c>
      <c r="F605" s="78">
        <v>42000</v>
      </c>
    </row>
    <row r="606" spans="1:6" s="113" customFormat="1" ht="22.5">
      <c r="A606" s="83" t="s">
        <v>351</v>
      </c>
      <c r="B606" s="59" t="s">
        <v>7</v>
      </c>
      <c r="C606" s="59" t="s">
        <v>349</v>
      </c>
      <c r="D606" s="59" t="s">
        <v>426</v>
      </c>
      <c r="E606" s="59" t="s">
        <v>429</v>
      </c>
      <c r="F606" s="78">
        <v>478990.18</v>
      </c>
    </row>
    <row r="607" spans="1:6" s="113" customFormat="1" ht="12.75">
      <c r="A607" s="49" t="s">
        <v>473</v>
      </c>
      <c r="B607" s="59" t="s">
        <v>7</v>
      </c>
      <c r="C607" s="59" t="s">
        <v>472</v>
      </c>
      <c r="D607" s="59" t="s">
        <v>426</v>
      </c>
      <c r="E607" s="59" t="s">
        <v>429</v>
      </c>
      <c r="F607" s="78">
        <v>155215.94</v>
      </c>
    </row>
    <row r="608" spans="1:6" s="113" customFormat="1" ht="12.75">
      <c r="A608" s="49" t="s">
        <v>370</v>
      </c>
      <c r="B608" s="59" t="s">
        <v>7</v>
      </c>
      <c r="C608" s="59" t="s">
        <v>449</v>
      </c>
      <c r="D608" s="59" t="s">
        <v>426</v>
      </c>
      <c r="E608" s="59" t="s">
        <v>429</v>
      </c>
      <c r="F608" s="78">
        <v>890784.06</v>
      </c>
    </row>
    <row r="609" spans="1:6" s="113" customFormat="1" ht="12.75">
      <c r="A609" s="49" t="s">
        <v>8</v>
      </c>
      <c r="B609" s="59" t="s">
        <v>7</v>
      </c>
      <c r="C609" s="59" t="s">
        <v>452</v>
      </c>
      <c r="D609" s="59" t="s">
        <v>426</v>
      </c>
      <c r="E609" s="59" t="s">
        <v>429</v>
      </c>
      <c r="F609" s="78">
        <v>42000</v>
      </c>
    </row>
    <row r="610" spans="1:6" s="113" customFormat="1" ht="12.75">
      <c r="A610" s="90" t="s">
        <v>350</v>
      </c>
      <c r="B610" s="59" t="s">
        <v>7</v>
      </c>
      <c r="C610" s="47" t="s">
        <v>446</v>
      </c>
      <c r="D610" s="47" t="s">
        <v>426</v>
      </c>
      <c r="E610" s="47" t="s">
        <v>430</v>
      </c>
      <c r="F610" s="136">
        <v>40627613</v>
      </c>
    </row>
    <row r="611" spans="1:6" ht="12.75">
      <c r="A611" s="86" t="s">
        <v>447</v>
      </c>
      <c r="B611" s="59" t="s">
        <v>7</v>
      </c>
      <c r="C611" s="47" t="s">
        <v>448</v>
      </c>
      <c r="D611" s="47" t="s">
        <v>426</v>
      </c>
      <c r="E611" s="47" t="s">
        <v>430</v>
      </c>
      <c r="F611" s="136">
        <v>400000</v>
      </c>
    </row>
    <row r="612" spans="1:6" s="15" customFormat="1" ht="22.5">
      <c r="A612" s="90" t="s">
        <v>351</v>
      </c>
      <c r="B612" s="59" t="s">
        <v>7</v>
      </c>
      <c r="C612" s="47" t="s">
        <v>349</v>
      </c>
      <c r="D612" s="47" t="s">
        <v>426</v>
      </c>
      <c r="E612" s="47" t="s">
        <v>430</v>
      </c>
      <c r="F612" s="136">
        <v>12342414.26</v>
      </c>
    </row>
    <row r="613" spans="1:6" s="15" customFormat="1" ht="12.75">
      <c r="A613" s="35" t="s">
        <v>473</v>
      </c>
      <c r="B613" s="59" t="s">
        <v>7</v>
      </c>
      <c r="C613" s="47" t="s">
        <v>472</v>
      </c>
      <c r="D613" s="47" t="s">
        <v>426</v>
      </c>
      <c r="E613" s="47" t="s">
        <v>430</v>
      </c>
      <c r="F613" s="136">
        <v>1956717</v>
      </c>
    </row>
    <row r="614" spans="1:6" s="15" customFormat="1" ht="12.75">
      <c r="A614" s="49" t="s">
        <v>370</v>
      </c>
      <c r="B614" s="59" t="s">
        <v>7</v>
      </c>
      <c r="C614" s="59" t="s">
        <v>449</v>
      </c>
      <c r="D614" s="47" t="s">
        <v>426</v>
      </c>
      <c r="E614" s="47" t="s">
        <v>430</v>
      </c>
      <c r="F614" s="137">
        <v>14004719.29</v>
      </c>
    </row>
    <row r="615" spans="1:6" s="15" customFormat="1" ht="12.75">
      <c r="A615" s="49" t="s">
        <v>453</v>
      </c>
      <c r="B615" s="59" t="s">
        <v>7</v>
      </c>
      <c r="C615" s="59" t="s">
        <v>450</v>
      </c>
      <c r="D615" s="47" t="s">
        <v>426</v>
      </c>
      <c r="E615" s="47" t="s">
        <v>430</v>
      </c>
      <c r="F615" s="136">
        <v>350000</v>
      </c>
    </row>
    <row r="616" spans="1:6" s="15" customFormat="1" ht="12.75">
      <c r="A616" s="49" t="s">
        <v>8</v>
      </c>
      <c r="B616" s="59" t="s">
        <v>7</v>
      </c>
      <c r="C616" s="59" t="s">
        <v>452</v>
      </c>
      <c r="D616" s="47" t="s">
        <v>426</v>
      </c>
      <c r="E616" s="47" t="s">
        <v>430</v>
      </c>
      <c r="F616" s="136">
        <v>80000</v>
      </c>
    </row>
    <row r="617" spans="1:6" s="15" customFormat="1" ht="12.75">
      <c r="A617" s="49" t="s">
        <v>539</v>
      </c>
      <c r="B617" s="59" t="s">
        <v>7</v>
      </c>
      <c r="C617" s="59" t="s">
        <v>512</v>
      </c>
      <c r="D617" s="47" t="s">
        <v>426</v>
      </c>
      <c r="E617" s="47" t="s">
        <v>430</v>
      </c>
      <c r="F617" s="136">
        <v>4994.56</v>
      </c>
    </row>
    <row r="618" spans="1:6" s="15" customFormat="1" ht="12.75">
      <c r="A618" s="83" t="s">
        <v>350</v>
      </c>
      <c r="B618" s="59" t="s">
        <v>7</v>
      </c>
      <c r="C618" s="59" t="s">
        <v>446</v>
      </c>
      <c r="D618" s="59" t="s">
        <v>426</v>
      </c>
      <c r="E618" s="59" t="s">
        <v>432</v>
      </c>
      <c r="F618" s="78">
        <v>1800390.86</v>
      </c>
    </row>
    <row r="619" spans="1:6" s="15" customFormat="1" ht="12.75">
      <c r="A619" s="49" t="s">
        <v>447</v>
      </c>
      <c r="B619" s="59" t="s">
        <v>7</v>
      </c>
      <c r="C619" s="59" t="s">
        <v>448</v>
      </c>
      <c r="D619" s="59" t="s">
        <v>426</v>
      </c>
      <c r="E619" s="59" t="s">
        <v>432</v>
      </c>
      <c r="F619" s="78">
        <v>2000</v>
      </c>
    </row>
    <row r="620" spans="1:6" s="15" customFormat="1" ht="22.5">
      <c r="A620" s="83" t="s">
        <v>351</v>
      </c>
      <c r="B620" s="59" t="s">
        <v>7</v>
      </c>
      <c r="C620" s="59" t="s">
        <v>349</v>
      </c>
      <c r="D620" s="59" t="s">
        <v>426</v>
      </c>
      <c r="E620" s="59" t="s">
        <v>432</v>
      </c>
      <c r="F620" s="78">
        <v>545938</v>
      </c>
    </row>
    <row r="621" spans="1:6" s="15" customFormat="1" ht="12.75">
      <c r="A621" s="49" t="s">
        <v>473</v>
      </c>
      <c r="B621" s="59" t="s">
        <v>7</v>
      </c>
      <c r="C621" s="59" t="s">
        <v>472</v>
      </c>
      <c r="D621" s="59" t="s">
        <v>426</v>
      </c>
      <c r="E621" s="59" t="s">
        <v>432</v>
      </c>
      <c r="F621" s="78">
        <v>62593.94</v>
      </c>
    </row>
    <row r="622" spans="1:6" s="15" customFormat="1" ht="12.75">
      <c r="A622" s="49" t="s">
        <v>370</v>
      </c>
      <c r="B622" s="59" t="s">
        <v>7</v>
      </c>
      <c r="C622" s="59" t="s">
        <v>449</v>
      </c>
      <c r="D622" s="59" t="s">
        <v>426</v>
      </c>
      <c r="E622" s="59" t="s">
        <v>432</v>
      </c>
      <c r="F622" s="78">
        <v>106257.06</v>
      </c>
    </row>
    <row r="623" spans="1:6" s="15" customFormat="1" ht="12.75">
      <c r="A623" s="49" t="s">
        <v>8</v>
      </c>
      <c r="B623" s="59" t="s">
        <v>7</v>
      </c>
      <c r="C623" s="59" t="s">
        <v>452</v>
      </c>
      <c r="D623" s="59" t="s">
        <v>426</v>
      </c>
      <c r="E623" s="59" t="s">
        <v>432</v>
      </c>
      <c r="F623" s="78">
        <v>750</v>
      </c>
    </row>
    <row r="624" spans="1:6" s="15" customFormat="1" ht="12.75">
      <c r="A624" s="49" t="s">
        <v>370</v>
      </c>
      <c r="B624" s="59" t="s">
        <v>7</v>
      </c>
      <c r="C624" s="59" t="s">
        <v>449</v>
      </c>
      <c r="D624" s="47" t="s">
        <v>426</v>
      </c>
      <c r="E624" s="47" t="s">
        <v>443</v>
      </c>
      <c r="F624" s="48">
        <v>900000</v>
      </c>
    </row>
    <row r="625" spans="1:6" s="15" customFormat="1" ht="12.75">
      <c r="A625" s="49" t="s">
        <v>534</v>
      </c>
      <c r="B625" s="59" t="s">
        <v>7</v>
      </c>
      <c r="C625" s="59" t="s">
        <v>533</v>
      </c>
      <c r="D625" s="47" t="s">
        <v>426</v>
      </c>
      <c r="E625" s="47" t="s">
        <v>443</v>
      </c>
      <c r="F625" s="48">
        <v>1179234.86</v>
      </c>
    </row>
    <row r="626" spans="1:6" s="15" customFormat="1" ht="12.75">
      <c r="A626" s="35" t="s">
        <v>8</v>
      </c>
      <c r="B626" s="32" t="s">
        <v>7</v>
      </c>
      <c r="C626" s="32" t="s">
        <v>452</v>
      </c>
      <c r="D626" s="9" t="s">
        <v>426</v>
      </c>
      <c r="E626" s="9" t="s">
        <v>443</v>
      </c>
      <c r="F626" s="119">
        <v>67950</v>
      </c>
    </row>
    <row r="627" spans="1:6" s="15" customFormat="1" ht="12.75">
      <c r="A627" s="83" t="s">
        <v>350</v>
      </c>
      <c r="B627" s="32" t="s">
        <v>7</v>
      </c>
      <c r="C627" s="32" t="s">
        <v>446</v>
      </c>
      <c r="D627" s="9" t="s">
        <v>429</v>
      </c>
      <c r="E627" s="9" t="s">
        <v>430</v>
      </c>
      <c r="F627" s="119">
        <v>258046.39</v>
      </c>
    </row>
    <row r="628" spans="1:6" s="15" customFormat="1" ht="22.5">
      <c r="A628" s="83" t="s">
        <v>351</v>
      </c>
      <c r="B628" s="36" t="s">
        <v>7</v>
      </c>
      <c r="C628" s="36" t="s">
        <v>349</v>
      </c>
      <c r="D628" s="9" t="s">
        <v>429</v>
      </c>
      <c r="E628" s="9" t="s">
        <v>430</v>
      </c>
      <c r="F628" s="124">
        <v>74040.01</v>
      </c>
    </row>
    <row r="629" spans="1:6" s="15" customFormat="1" ht="12.75">
      <c r="A629" s="49" t="s">
        <v>370</v>
      </c>
      <c r="B629" s="36" t="s">
        <v>7</v>
      </c>
      <c r="C629" s="36" t="s">
        <v>449</v>
      </c>
      <c r="D629" s="9" t="s">
        <v>429</v>
      </c>
      <c r="E629" s="9" t="s">
        <v>430</v>
      </c>
      <c r="F629" s="124">
        <v>93565.46</v>
      </c>
    </row>
    <row r="630" spans="1:6" s="15" customFormat="1" ht="12.75">
      <c r="A630" s="83" t="s">
        <v>350</v>
      </c>
      <c r="B630" s="36" t="s">
        <v>7</v>
      </c>
      <c r="C630" s="36" t="s">
        <v>446</v>
      </c>
      <c r="D630" s="9" t="s">
        <v>430</v>
      </c>
      <c r="E630" s="9" t="s">
        <v>426</v>
      </c>
      <c r="F630" s="124">
        <v>46670.44</v>
      </c>
    </row>
    <row r="631" spans="1:6" s="15" customFormat="1" ht="22.5">
      <c r="A631" s="83" t="s">
        <v>351</v>
      </c>
      <c r="B631" s="36" t="s">
        <v>7</v>
      </c>
      <c r="C631" s="36" t="s">
        <v>349</v>
      </c>
      <c r="D631" s="9" t="s">
        <v>430</v>
      </c>
      <c r="E631" s="9" t="s">
        <v>426</v>
      </c>
      <c r="F631" s="124">
        <v>13324.3</v>
      </c>
    </row>
    <row r="632" spans="1:6" s="15" customFormat="1" ht="12.75">
      <c r="A632" s="34" t="s">
        <v>350</v>
      </c>
      <c r="B632" s="36" t="s">
        <v>7</v>
      </c>
      <c r="C632" s="36" t="s">
        <v>446</v>
      </c>
      <c r="D632" s="36" t="s">
        <v>430</v>
      </c>
      <c r="E632" s="36" t="s">
        <v>433</v>
      </c>
      <c r="F632" s="124">
        <v>10440809.9</v>
      </c>
    </row>
    <row r="633" spans="1:6" s="15" customFormat="1" ht="12.75">
      <c r="A633" s="35" t="s">
        <v>447</v>
      </c>
      <c r="B633" s="36" t="s">
        <v>7</v>
      </c>
      <c r="C633" s="36" t="s">
        <v>448</v>
      </c>
      <c r="D633" s="36" t="s">
        <v>430</v>
      </c>
      <c r="E633" s="36" t="s">
        <v>433</v>
      </c>
      <c r="F633" s="124">
        <v>8000</v>
      </c>
    </row>
    <row r="634" spans="1:6" s="15" customFormat="1" ht="22.5">
      <c r="A634" s="34" t="s">
        <v>351</v>
      </c>
      <c r="B634" s="36" t="s">
        <v>7</v>
      </c>
      <c r="C634" s="36" t="s">
        <v>349</v>
      </c>
      <c r="D634" s="36" t="s">
        <v>430</v>
      </c>
      <c r="E634" s="36" t="s">
        <v>433</v>
      </c>
      <c r="F634" s="37">
        <v>3153124.9</v>
      </c>
    </row>
    <row r="635" spans="1:6" s="15" customFormat="1" ht="12.75">
      <c r="A635" s="35" t="s">
        <v>473</v>
      </c>
      <c r="B635" s="36" t="s">
        <v>7</v>
      </c>
      <c r="C635" s="36" t="s">
        <v>472</v>
      </c>
      <c r="D635" s="36" t="s">
        <v>430</v>
      </c>
      <c r="E635" s="36" t="s">
        <v>433</v>
      </c>
      <c r="F635" s="37">
        <v>300000</v>
      </c>
    </row>
    <row r="636" spans="1:6" s="15" customFormat="1" ht="12.75">
      <c r="A636" s="35" t="s">
        <v>370</v>
      </c>
      <c r="B636" s="36" t="s">
        <v>7</v>
      </c>
      <c r="C636" s="36" t="s">
        <v>449</v>
      </c>
      <c r="D636" s="36" t="s">
        <v>430</v>
      </c>
      <c r="E636" s="36" t="s">
        <v>433</v>
      </c>
      <c r="F636" s="37">
        <v>950000</v>
      </c>
    </row>
    <row r="637" spans="1:6" s="15" customFormat="1" ht="12.75">
      <c r="A637" s="49" t="s">
        <v>453</v>
      </c>
      <c r="B637" s="36" t="s">
        <v>7</v>
      </c>
      <c r="C637" s="36" t="s">
        <v>450</v>
      </c>
      <c r="D637" s="36" t="s">
        <v>430</v>
      </c>
      <c r="E637" s="36" t="s">
        <v>433</v>
      </c>
      <c r="F637" s="124">
        <v>7271</v>
      </c>
    </row>
    <row r="638" spans="1:6" s="15" customFormat="1" ht="12.75">
      <c r="A638" s="35" t="s">
        <v>8</v>
      </c>
      <c r="B638" s="36" t="s">
        <v>7</v>
      </c>
      <c r="C638" s="36" t="s">
        <v>452</v>
      </c>
      <c r="D638" s="36" t="s">
        <v>430</v>
      </c>
      <c r="E638" s="36" t="s">
        <v>433</v>
      </c>
      <c r="F638" s="37">
        <v>64779</v>
      </c>
    </row>
    <row r="639" spans="1:6" s="15" customFormat="1" ht="12.75">
      <c r="A639" s="49" t="s">
        <v>440</v>
      </c>
      <c r="B639" s="59" t="s">
        <v>81</v>
      </c>
      <c r="C639" s="59"/>
      <c r="D639" s="59"/>
      <c r="E639" s="59"/>
      <c r="F639" s="78">
        <f>F640+F641</f>
        <v>1636597</v>
      </c>
    </row>
    <row r="640" spans="1:6" ht="12.75">
      <c r="A640" s="83" t="s">
        <v>350</v>
      </c>
      <c r="B640" s="59" t="s">
        <v>81</v>
      </c>
      <c r="C640" s="59" t="s">
        <v>446</v>
      </c>
      <c r="D640" s="59" t="s">
        <v>426</v>
      </c>
      <c r="E640" s="59" t="s">
        <v>429</v>
      </c>
      <c r="F640" s="78">
        <v>1256987</v>
      </c>
    </row>
    <row r="641" spans="1:6" ht="22.5">
      <c r="A641" s="83" t="s">
        <v>351</v>
      </c>
      <c r="B641" s="59" t="s">
        <v>81</v>
      </c>
      <c r="C641" s="59" t="s">
        <v>349</v>
      </c>
      <c r="D641" s="59" t="s">
        <v>426</v>
      </c>
      <c r="E641" s="59" t="s">
        <v>429</v>
      </c>
      <c r="F641" s="78">
        <v>379610</v>
      </c>
    </row>
    <row r="642" spans="1:6" s="2" customFormat="1" ht="12.75">
      <c r="A642" s="4" t="s">
        <v>482</v>
      </c>
      <c r="B642" s="59" t="s">
        <v>82</v>
      </c>
      <c r="C642" s="59"/>
      <c r="D642" s="59"/>
      <c r="E642" s="59"/>
      <c r="F642" s="78">
        <f>F643</f>
        <v>441535</v>
      </c>
    </row>
    <row r="643" spans="1:6" s="2" customFormat="1" ht="12.75">
      <c r="A643" s="49" t="s">
        <v>370</v>
      </c>
      <c r="B643" s="59" t="s">
        <v>82</v>
      </c>
      <c r="C643" s="59" t="s">
        <v>449</v>
      </c>
      <c r="D643" s="59" t="s">
        <v>426</v>
      </c>
      <c r="E643" s="59" t="s">
        <v>443</v>
      </c>
      <c r="F643" s="78">
        <v>441535</v>
      </c>
    </row>
    <row r="644" spans="1:6" s="2" customFormat="1" ht="12.75">
      <c r="A644" s="35" t="s">
        <v>69</v>
      </c>
      <c r="B644" s="32" t="s">
        <v>68</v>
      </c>
      <c r="C644" s="32"/>
      <c r="D644" s="32"/>
      <c r="E644" s="32"/>
      <c r="F644" s="33">
        <f>F645+F646</f>
        <v>1221827</v>
      </c>
    </row>
    <row r="645" spans="1:6" s="2" customFormat="1" ht="12.75">
      <c r="A645" s="34" t="s">
        <v>350</v>
      </c>
      <c r="B645" s="32" t="s">
        <v>68</v>
      </c>
      <c r="C645" s="32" t="s">
        <v>446</v>
      </c>
      <c r="D645" s="32" t="s">
        <v>426</v>
      </c>
      <c r="E645" s="32" t="s">
        <v>432</v>
      </c>
      <c r="F645" s="33">
        <v>938423</v>
      </c>
    </row>
    <row r="646" spans="1:6" s="2" customFormat="1" ht="22.5">
      <c r="A646" s="34" t="s">
        <v>351</v>
      </c>
      <c r="B646" s="32" t="s">
        <v>68</v>
      </c>
      <c r="C646" s="32" t="s">
        <v>349</v>
      </c>
      <c r="D646" s="32" t="s">
        <v>426</v>
      </c>
      <c r="E646" s="32" t="s">
        <v>432</v>
      </c>
      <c r="F646" s="33">
        <v>283404</v>
      </c>
    </row>
    <row r="647" spans="1:6" s="2" customFormat="1" ht="12.75">
      <c r="A647" s="112" t="s">
        <v>483</v>
      </c>
      <c r="B647" s="57" t="s">
        <v>21</v>
      </c>
      <c r="C647" s="57"/>
      <c r="D647" s="47"/>
      <c r="E647" s="47"/>
      <c r="F647" s="58">
        <f>F648</f>
        <v>1161730.6</v>
      </c>
    </row>
    <row r="648" spans="1:6" s="2" customFormat="1" ht="12.75">
      <c r="A648" s="81" t="s">
        <v>456</v>
      </c>
      <c r="B648" s="57" t="s">
        <v>21</v>
      </c>
      <c r="C648" s="57" t="s">
        <v>455</v>
      </c>
      <c r="D648" s="47" t="s">
        <v>426</v>
      </c>
      <c r="E648" s="47" t="s">
        <v>443</v>
      </c>
      <c r="F648" s="58">
        <v>1161730.6</v>
      </c>
    </row>
    <row r="649" spans="1:6" s="2" customFormat="1" ht="12.75">
      <c r="A649" s="45" t="s">
        <v>249</v>
      </c>
      <c r="B649" s="59" t="s">
        <v>22</v>
      </c>
      <c r="C649" s="57"/>
      <c r="D649" s="47"/>
      <c r="E649" s="47"/>
      <c r="F649" s="58">
        <f>SUM(F650:F656)</f>
        <v>14782977</v>
      </c>
    </row>
    <row r="650" spans="1:6" s="2" customFormat="1" ht="12.75">
      <c r="A650" s="83" t="s">
        <v>417</v>
      </c>
      <c r="B650" s="59" t="s">
        <v>22</v>
      </c>
      <c r="C650" s="59" t="s">
        <v>461</v>
      </c>
      <c r="D650" s="59" t="s">
        <v>426</v>
      </c>
      <c r="E650" s="59" t="s">
        <v>443</v>
      </c>
      <c r="F650" s="78">
        <v>10384721</v>
      </c>
    </row>
    <row r="651" spans="1:6" s="2" customFormat="1" ht="12.75">
      <c r="A651" s="83" t="s">
        <v>23</v>
      </c>
      <c r="B651" s="59" t="s">
        <v>22</v>
      </c>
      <c r="C651" s="59" t="s">
        <v>462</v>
      </c>
      <c r="D651" s="59" t="s">
        <v>426</v>
      </c>
      <c r="E651" s="59" t="s">
        <v>443</v>
      </c>
      <c r="F651" s="78">
        <v>2070</v>
      </c>
    </row>
    <row r="652" spans="1:6" s="2" customFormat="1" ht="22.5">
      <c r="A652" s="83" t="s">
        <v>418</v>
      </c>
      <c r="B652" s="59" t="s">
        <v>22</v>
      </c>
      <c r="C652" s="59" t="s">
        <v>416</v>
      </c>
      <c r="D652" s="59" t="s">
        <v>426</v>
      </c>
      <c r="E652" s="59" t="s">
        <v>443</v>
      </c>
      <c r="F652" s="78">
        <v>3136186</v>
      </c>
    </row>
    <row r="653" spans="1:6" s="2" customFormat="1" ht="12.75">
      <c r="A653" s="49" t="s">
        <v>473</v>
      </c>
      <c r="B653" s="59" t="s">
        <v>22</v>
      </c>
      <c r="C653" s="59" t="s">
        <v>472</v>
      </c>
      <c r="D653" s="59" t="s">
        <v>426</v>
      </c>
      <c r="E653" s="59" t="s">
        <v>443</v>
      </c>
      <c r="F653" s="78">
        <v>450000</v>
      </c>
    </row>
    <row r="654" spans="1:6" s="2" customFormat="1" ht="12.75">
      <c r="A654" s="49" t="s">
        <v>370</v>
      </c>
      <c r="B654" s="59" t="s">
        <v>22</v>
      </c>
      <c r="C654" s="59" t="s">
        <v>449</v>
      </c>
      <c r="D654" s="59" t="s">
        <v>426</v>
      </c>
      <c r="E654" s="59" t="s">
        <v>443</v>
      </c>
      <c r="F654" s="78">
        <v>800000</v>
      </c>
    </row>
    <row r="655" spans="1:6" s="2" customFormat="1" ht="12.75">
      <c r="A655" s="45" t="s">
        <v>453</v>
      </c>
      <c r="B655" s="59" t="s">
        <v>22</v>
      </c>
      <c r="C655" s="59" t="s">
        <v>450</v>
      </c>
      <c r="D655" s="59" t="s">
        <v>426</v>
      </c>
      <c r="E655" s="59" t="s">
        <v>443</v>
      </c>
      <c r="F655" s="78">
        <v>5000</v>
      </c>
    </row>
    <row r="656" spans="1:6" s="2" customFormat="1" ht="12.75">
      <c r="A656" s="35" t="s">
        <v>8</v>
      </c>
      <c r="B656" s="32" t="s">
        <v>22</v>
      </c>
      <c r="C656" s="32" t="s">
        <v>452</v>
      </c>
      <c r="D656" s="32" t="s">
        <v>426</v>
      </c>
      <c r="E656" s="32" t="s">
        <v>443</v>
      </c>
      <c r="F656" s="33">
        <v>5000</v>
      </c>
    </row>
    <row r="657" spans="1:6" s="2" customFormat="1" ht="12.75">
      <c r="A657" s="35" t="s">
        <v>63</v>
      </c>
      <c r="B657" s="38" t="s">
        <v>62</v>
      </c>
      <c r="C657" s="32"/>
      <c r="D657" s="32"/>
      <c r="E657" s="32"/>
      <c r="F657" s="33">
        <f>F658+F659</f>
        <v>550000</v>
      </c>
    </row>
    <row r="658" spans="1:6" s="2" customFormat="1" ht="12.75">
      <c r="A658" s="35" t="s">
        <v>370</v>
      </c>
      <c r="B658" s="38" t="s">
        <v>62</v>
      </c>
      <c r="C658" s="32" t="s">
        <v>449</v>
      </c>
      <c r="D658" s="38" t="s">
        <v>431</v>
      </c>
      <c r="E658" s="38" t="s">
        <v>426</v>
      </c>
      <c r="F658" s="33">
        <v>130859.88</v>
      </c>
    </row>
    <row r="659" spans="1:6" s="2" customFormat="1" ht="12.75">
      <c r="A659" s="35" t="s">
        <v>370</v>
      </c>
      <c r="B659" s="38" t="s">
        <v>62</v>
      </c>
      <c r="C659" s="32" t="s">
        <v>449</v>
      </c>
      <c r="D659" s="38" t="s">
        <v>431</v>
      </c>
      <c r="E659" s="38" t="s">
        <v>427</v>
      </c>
      <c r="F659" s="33">
        <v>419140.12</v>
      </c>
    </row>
    <row r="660" spans="1:6" s="2" customFormat="1" ht="12.75">
      <c r="A660" s="35" t="s">
        <v>573</v>
      </c>
      <c r="B660" s="38" t="s">
        <v>215</v>
      </c>
      <c r="C660" s="32"/>
      <c r="D660" s="38"/>
      <c r="E660" s="38"/>
      <c r="F660" s="33">
        <f>F661</f>
        <v>250000</v>
      </c>
    </row>
    <row r="661" spans="1:6" s="2" customFormat="1" ht="12.75">
      <c r="A661" s="35" t="s">
        <v>370</v>
      </c>
      <c r="B661" s="38" t="s">
        <v>215</v>
      </c>
      <c r="C661" s="32" t="s">
        <v>449</v>
      </c>
      <c r="D661" s="38" t="s">
        <v>431</v>
      </c>
      <c r="E661" s="38" t="s">
        <v>426</v>
      </c>
      <c r="F661" s="33">
        <v>250000</v>
      </c>
    </row>
    <row r="662" spans="1:6" s="2" customFormat="1" ht="22.5">
      <c r="A662" s="35" t="s">
        <v>445</v>
      </c>
      <c r="B662" s="32" t="s">
        <v>65</v>
      </c>
      <c r="C662" s="32"/>
      <c r="D662" s="38"/>
      <c r="E662" s="38"/>
      <c r="F662" s="33">
        <f>F663</f>
        <v>2400000</v>
      </c>
    </row>
    <row r="663" spans="1:6" s="2" customFormat="1" ht="12.75">
      <c r="A663" s="7" t="s">
        <v>66</v>
      </c>
      <c r="B663" s="36" t="s">
        <v>65</v>
      </c>
      <c r="C663" s="36" t="s">
        <v>67</v>
      </c>
      <c r="D663" s="52" t="s">
        <v>433</v>
      </c>
      <c r="E663" s="52" t="s">
        <v>427</v>
      </c>
      <c r="F663" s="33">
        <v>2400000</v>
      </c>
    </row>
    <row r="664" spans="1:6" s="2" customFormat="1" ht="22.5">
      <c r="A664" s="90" t="s">
        <v>361</v>
      </c>
      <c r="B664" s="89" t="s">
        <v>10</v>
      </c>
      <c r="C664" s="57"/>
      <c r="D664" s="47"/>
      <c r="E664" s="47"/>
      <c r="F664" s="58">
        <f>F665</f>
        <v>7000</v>
      </c>
    </row>
    <row r="665" spans="1:6" s="2" customFormat="1" ht="22.5">
      <c r="A665" s="77" t="s">
        <v>362</v>
      </c>
      <c r="B665" s="89" t="s">
        <v>10</v>
      </c>
      <c r="C665" s="57" t="s">
        <v>449</v>
      </c>
      <c r="D665" s="47" t="s">
        <v>426</v>
      </c>
      <c r="E665" s="47" t="s">
        <v>431</v>
      </c>
      <c r="F665" s="60">
        <v>7000</v>
      </c>
    </row>
    <row r="666" spans="1:6" s="2" customFormat="1" ht="12.75">
      <c r="A666" s="77" t="s">
        <v>476</v>
      </c>
      <c r="B666" s="59" t="s">
        <v>24</v>
      </c>
      <c r="C666" s="57"/>
      <c r="D666" s="57"/>
      <c r="E666" s="57"/>
      <c r="F666" s="58">
        <f>SUM(F667:F670)</f>
        <v>2406200</v>
      </c>
    </row>
    <row r="667" spans="1:6" s="2" customFormat="1" ht="12.75">
      <c r="A667" s="90" t="s">
        <v>350</v>
      </c>
      <c r="B667" s="59" t="s">
        <v>24</v>
      </c>
      <c r="C667" s="57" t="s">
        <v>446</v>
      </c>
      <c r="D667" s="47" t="s">
        <v>429</v>
      </c>
      <c r="E667" s="47" t="s">
        <v>430</v>
      </c>
      <c r="F667" s="60">
        <v>1778977.74</v>
      </c>
    </row>
    <row r="668" spans="1:6" s="2" customFormat="1" ht="12.75">
      <c r="A668" s="90" t="s">
        <v>447</v>
      </c>
      <c r="B668" s="59" t="s">
        <v>24</v>
      </c>
      <c r="C668" s="57" t="s">
        <v>448</v>
      </c>
      <c r="D668" s="47" t="s">
        <v>429</v>
      </c>
      <c r="E668" s="47" t="s">
        <v>430</v>
      </c>
      <c r="F668" s="60">
        <v>2022.26</v>
      </c>
    </row>
    <row r="669" spans="1:6" s="2" customFormat="1" ht="22.5">
      <c r="A669" s="90" t="s">
        <v>351</v>
      </c>
      <c r="B669" s="59" t="s">
        <v>24</v>
      </c>
      <c r="C669" s="57" t="s">
        <v>349</v>
      </c>
      <c r="D669" s="47" t="s">
        <v>429</v>
      </c>
      <c r="E669" s="47" t="s">
        <v>430</v>
      </c>
      <c r="F669" s="60">
        <v>520000</v>
      </c>
    </row>
    <row r="670" spans="1:6" s="2" customFormat="1" ht="12.75">
      <c r="A670" s="86" t="s">
        <v>370</v>
      </c>
      <c r="B670" s="59" t="s">
        <v>24</v>
      </c>
      <c r="C670" s="57" t="s">
        <v>449</v>
      </c>
      <c r="D670" s="47" t="s">
        <v>429</v>
      </c>
      <c r="E670" s="47" t="s">
        <v>430</v>
      </c>
      <c r="F670" s="60">
        <v>105200</v>
      </c>
    </row>
    <row r="671" spans="1:6" s="2" customFormat="1" ht="22.5">
      <c r="A671" s="164" t="s">
        <v>629</v>
      </c>
      <c r="B671" s="59" t="s">
        <v>619</v>
      </c>
      <c r="C671" s="57"/>
      <c r="D671" s="47"/>
      <c r="E671" s="47"/>
      <c r="F671" s="60">
        <f>F672</f>
        <v>91900</v>
      </c>
    </row>
    <row r="672" spans="1:6" s="2" customFormat="1" ht="12.75">
      <c r="A672" s="86" t="s">
        <v>370</v>
      </c>
      <c r="B672" s="59" t="s">
        <v>619</v>
      </c>
      <c r="C672" s="57" t="s">
        <v>449</v>
      </c>
      <c r="D672" s="47" t="s">
        <v>429</v>
      </c>
      <c r="E672" s="47" t="s">
        <v>430</v>
      </c>
      <c r="F672" s="60">
        <v>91900</v>
      </c>
    </row>
    <row r="673" spans="1:6" s="2" customFormat="1" ht="12.75">
      <c r="A673" s="83" t="s">
        <v>419</v>
      </c>
      <c r="B673" s="56" t="s">
        <v>26</v>
      </c>
      <c r="C673" s="57"/>
      <c r="D673" s="47"/>
      <c r="E673" s="47"/>
      <c r="F673" s="60">
        <f>F674+F675</f>
        <v>798570</v>
      </c>
    </row>
    <row r="674" spans="1:6" s="2" customFormat="1" ht="12.75">
      <c r="A674" s="49" t="s">
        <v>473</v>
      </c>
      <c r="B674" s="56" t="s">
        <v>26</v>
      </c>
      <c r="C674" s="59" t="s">
        <v>472</v>
      </c>
      <c r="D674" s="59" t="s">
        <v>429</v>
      </c>
      <c r="E674" s="59" t="s">
        <v>436</v>
      </c>
      <c r="F674" s="78">
        <v>420000</v>
      </c>
    </row>
    <row r="675" spans="1:6" s="2" customFormat="1" ht="12.75">
      <c r="A675" s="49" t="s">
        <v>370</v>
      </c>
      <c r="B675" s="56" t="s">
        <v>26</v>
      </c>
      <c r="C675" s="59" t="s">
        <v>449</v>
      </c>
      <c r="D675" s="59" t="s">
        <v>429</v>
      </c>
      <c r="E675" s="59" t="s">
        <v>436</v>
      </c>
      <c r="F675" s="78">
        <v>378570</v>
      </c>
    </row>
    <row r="676" spans="1:6" s="2" customFormat="1" ht="12.75">
      <c r="A676" s="49" t="s">
        <v>27</v>
      </c>
      <c r="B676" s="56" t="s">
        <v>28</v>
      </c>
      <c r="C676" s="59"/>
      <c r="D676" s="59"/>
      <c r="E676" s="59"/>
      <c r="F676" s="78">
        <f>F677</f>
        <v>150000</v>
      </c>
    </row>
    <row r="677" spans="1:6" s="2" customFormat="1" ht="12.75">
      <c r="A677" s="49" t="s">
        <v>370</v>
      </c>
      <c r="B677" s="56" t="s">
        <v>28</v>
      </c>
      <c r="C677" s="59" t="s">
        <v>449</v>
      </c>
      <c r="D677" s="59" t="s">
        <v>429</v>
      </c>
      <c r="E677" s="59" t="s">
        <v>436</v>
      </c>
      <c r="F677" s="78">
        <v>150000</v>
      </c>
    </row>
    <row r="678" spans="1:6" s="2" customFormat="1" ht="12.75">
      <c r="A678" s="149" t="s">
        <v>575</v>
      </c>
      <c r="B678" s="56" t="s">
        <v>576</v>
      </c>
      <c r="C678" s="59"/>
      <c r="D678" s="59"/>
      <c r="E678" s="59"/>
      <c r="F678" s="33">
        <f>F679</f>
        <v>26206863.8</v>
      </c>
    </row>
    <row r="679" spans="1:6" s="2" customFormat="1" ht="12.75">
      <c r="A679" s="49" t="s">
        <v>577</v>
      </c>
      <c r="B679" s="56" t="s">
        <v>576</v>
      </c>
      <c r="C679" s="59" t="s">
        <v>578</v>
      </c>
      <c r="D679" s="59" t="s">
        <v>202</v>
      </c>
      <c r="E679" s="59" t="s">
        <v>427</v>
      </c>
      <c r="F679" s="33">
        <v>26206863.8</v>
      </c>
    </row>
    <row r="680" spans="1:6" s="2" customFormat="1" ht="12.75">
      <c r="A680" s="35" t="s">
        <v>484</v>
      </c>
      <c r="B680" s="32" t="s">
        <v>61</v>
      </c>
      <c r="C680" s="32"/>
      <c r="D680" s="32"/>
      <c r="E680" s="32"/>
      <c r="F680" s="33">
        <f>F681</f>
        <v>800000</v>
      </c>
    </row>
    <row r="681" spans="1:6" s="2" customFormat="1" ht="12.75">
      <c r="A681" s="35" t="s">
        <v>370</v>
      </c>
      <c r="B681" s="32" t="s">
        <v>61</v>
      </c>
      <c r="C681" s="32" t="s">
        <v>449</v>
      </c>
      <c r="D681" s="32" t="s">
        <v>430</v>
      </c>
      <c r="E681" s="32" t="s">
        <v>433</v>
      </c>
      <c r="F681" s="33">
        <v>800000</v>
      </c>
    </row>
    <row r="682" spans="1:6" s="2" customFormat="1" ht="22.5">
      <c r="A682" s="86" t="s">
        <v>442</v>
      </c>
      <c r="B682" s="59" t="s">
        <v>9</v>
      </c>
      <c r="C682" s="57"/>
      <c r="D682" s="67"/>
      <c r="E682" s="47"/>
      <c r="F682" s="58">
        <f>F683+F684+F685</f>
        <v>116300</v>
      </c>
    </row>
    <row r="683" spans="1:6" s="2" customFormat="1" ht="12.75">
      <c r="A683" s="90" t="s">
        <v>350</v>
      </c>
      <c r="B683" s="57" t="s">
        <v>9</v>
      </c>
      <c r="C683" s="57" t="s">
        <v>446</v>
      </c>
      <c r="D683" s="47" t="s">
        <v>426</v>
      </c>
      <c r="E683" s="47" t="s">
        <v>430</v>
      </c>
      <c r="F683" s="60">
        <v>68200</v>
      </c>
    </row>
    <row r="684" spans="1:6" s="2" customFormat="1" ht="22.5">
      <c r="A684" s="90" t="s">
        <v>351</v>
      </c>
      <c r="B684" s="57" t="s">
        <v>9</v>
      </c>
      <c r="C684" s="57" t="s">
        <v>349</v>
      </c>
      <c r="D684" s="47" t="s">
        <v>426</v>
      </c>
      <c r="E684" s="47" t="s">
        <v>430</v>
      </c>
      <c r="F684" s="60">
        <v>20600</v>
      </c>
    </row>
    <row r="685" spans="1:6" s="2" customFormat="1" ht="12.75">
      <c r="A685" s="86" t="s">
        <v>370</v>
      </c>
      <c r="B685" s="59" t="s">
        <v>9</v>
      </c>
      <c r="C685" s="57" t="s">
        <v>449</v>
      </c>
      <c r="D685" s="47" t="s">
        <v>426</v>
      </c>
      <c r="E685" s="47" t="s">
        <v>430</v>
      </c>
      <c r="F685" s="60">
        <v>27500</v>
      </c>
    </row>
    <row r="686" spans="1:6" s="2" customFormat="1" ht="22.5">
      <c r="A686" s="114" t="s">
        <v>47</v>
      </c>
      <c r="B686" s="63" t="s">
        <v>46</v>
      </c>
      <c r="C686" s="57"/>
      <c r="D686" s="47"/>
      <c r="E686" s="47"/>
      <c r="F686" s="58">
        <f>SUM(F687:F690)</f>
        <v>62600</v>
      </c>
    </row>
    <row r="687" spans="1:6" s="2" customFormat="1" ht="12.75">
      <c r="A687" s="83" t="s">
        <v>350</v>
      </c>
      <c r="B687" s="63" t="s">
        <v>46</v>
      </c>
      <c r="C687" s="89" t="s">
        <v>446</v>
      </c>
      <c r="D687" s="47" t="s">
        <v>431</v>
      </c>
      <c r="E687" s="47" t="s">
        <v>431</v>
      </c>
      <c r="F687" s="87">
        <v>42000</v>
      </c>
    </row>
    <row r="688" spans="1:6" s="2" customFormat="1" ht="22.5">
      <c r="A688" s="83" t="s">
        <v>351</v>
      </c>
      <c r="B688" s="63" t="s">
        <v>46</v>
      </c>
      <c r="C688" s="89" t="s">
        <v>349</v>
      </c>
      <c r="D688" s="47" t="s">
        <v>431</v>
      </c>
      <c r="E688" s="47" t="s">
        <v>431</v>
      </c>
      <c r="F688" s="87">
        <v>12700</v>
      </c>
    </row>
    <row r="689" spans="1:6" s="2" customFormat="1" ht="12.75">
      <c r="A689" s="49" t="s">
        <v>473</v>
      </c>
      <c r="B689" s="63" t="s">
        <v>46</v>
      </c>
      <c r="C689" s="89" t="s">
        <v>472</v>
      </c>
      <c r="D689" s="47" t="s">
        <v>431</v>
      </c>
      <c r="E689" s="47" t="s">
        <v>431</v>
      </c>
      <c r="F689" s="87">
        <v>800</v>
      </c>
    </row>
    <row r="690" spans="1:6" s="2" customFormat="1" ht="12.75">
      <c r="A690" s="49" t="s">
        <v>370</v>
      </c>
      <c r="B690" s="63" t="s">
        <v>46</v>
      </c>
      <c r="C690" s="89" t="s">
        <v>449</v>
      </c>
      <c r="D690" s="47" t="s">
        <v>431</v>
      </c>
      <c r="E690" s="47" t="s">
        <v>431</v>
      </c>
      <c r="F690" s="87">
        <v>7100</v>
      </c>
    </row>
    <row r="691" s="2" customFormat="1" ht="12.75">
      <c r="C691" s="115"/>
    </row>
    <row r="692" s="2" customFormat="1" ht="12.75">
      <c r="C692" s="115"/>
    </row>
    <row r="693" s="2" customFormat="1" ht="12.75">
      <c r="C693" s="115"/>
    </row>
    <row r="694" s="2" customFormat="1" ht="12.75">
      <c r="C694" s="115"/>
    </row>
    <row r="695" s="2" customFormat="1" ht="12.75">
      <c r="C695" s="115"/>
    </row>
    <row r="696" s="2" customFormat="1" ht="12.75">
      <c r="C696" s="115"/>
    </row>
    <row r="697" s="2" customFormat="1" ht="12.75">
      <c r="C697" s="115"/>
    </row>
    <row r="698" s="2" customFormat="1" ht="12.75">
      <c r="C698" s="115"/>
    </row>
    <row r="699" s="2" customFormat="1" ht="12.75">
      <c r="C699" s="115"/>
    </row>
    <row r="700" s="2" customFormat="1" ht="12.75">
      <c r="C700" s="115"/>
    </row>
    <row r="701" s="2" customFormat="1" ht="12.75">
      <c r="C701" s="115"/>
    </row>
    <row r="702" s="2" customFormat="1" ht="12.75">
      <c r="C702" s="115"/>
    </row>
    <row r="703" s="2" customFormat="1" ht="12.75">
      <c r="C703" s="115"/>
    </row>
    <row r="704" s="2" customFormat="1" ht="12.75">
      <c r="C704" s="115"/>
    </row>
    <row r="705" s="2" customFormat="1" ht="12.75">
      <c r="C705" s="115"/>
    </row>
    <row r="706" s="2" customFormat="1" ht="12.75">
      <c r="C706" s="115"/>
    </row>
    <row r="707" s="2" customFormat="1" ht="12.75">
      <c r="C707" s="115"/>
    </row>
    <row r="708" s="2" customFormat="1" ht="12.75">
      <c r="C708" s="115"/>
    </row>
    <row r="709" s="2" customFormat="1" ht="12.75">
      <c r="C709" s="115"/>
    </row>
    <row r="710" s="2" customFormat="1" ht="12.75">
      <c r="C710" s="115"/>
    </row>
    <row r="711" s="2" customFormat="1" ht="12.75">
      <c r="C711" s="115"/>
    </row>
    <row r="712" s="2" customFormat="1" ht="12.75">
      <c r="C712" s="115"/>
    </row>
    <row r="713" s="2" customFormat="1" ht="12.75">
      <c r="C713" s="115"/>
    </row>
    <row r="714" s="2" customFormat="1" ht="12.75">
      <c r="C714" s="115"/>
    </row>
    <row r="715" s="2" customFormat="1" ht="12.75">
      <c r="C715" s="115"/>
    </row>
    <row r="716" s="2" customFormat="1" ht="12.75">
      <c r="C716" s="115"/>
    </row>
    <row r="717" s="2" customFormat="1" ht="12.75">
      <c r="C717" s="115"/>
    </row>
    <row r="718" s="2" customFormat="1" ht="12.75">
      <c r="C718" s="115"/>
    </row>
    <row r="719" s="2" customFormat="1" ht="12.75">
      <c r="C719" s="115"/>
    </row>
    <row r="720" s="2" customFormat="1" ht="12.75">
      <c r="C720" s="115"/>
    </row>
    <row r="721" s="2" customFormat="1" ht="12.75">
      <c r="C721" s="115"/>
    </row>
    <row r="722" s="2" customFormat="1" ht="12.75">
      <c r="C722" s="115"/>
    </row>
    <row r="723" s="2" customFormat="1" ht="12.75">
      <c r="C723" s="115"/>
    </row>
    <row r="724" s="2" customFormat="1" ht="12.75">
      <c r="C724" s="115"/>
    </row>
    <row r="725" s="2" customFormat="1" ht="12.75">
      <c r="C725" s="115"/>
    </row>
    <row r="726" s="2" customFormat="1" ht="12.75">
      <c r="C726" s="115"/>
    </row>
    <row r="727" s="2" customFormat="1" ht="12.75">
      <c r="C727" s="115"/>
    </row>
    <row r="728" s="2" customFormat="1" ht="12.75">
      <c r="C728" s="115"/>
    </row>
    <row r="729" s="2" customFormat="1" ht="12.75">
      <c r="C729" s="115"/>
    </row>
    <row r="730" s="2" customFormat="1" ht="12.75">
      <c r="C730" s="115"/>
    </row>
    <row r="731" s="2" customFormat="1" ht="12.75">
      <c r="C731" s="115"/>
    </row>
    <row r="732" s="2" customFormat="1" ht="12.75">
      <c r="C732" s="115"/>
    </row>
    <row r="733" s="2" customFormat="1" ht="12.75">
      <c r="C733" s="115"/>
    </row>
    <row r="734" s="2" customFormat="1" ht="12.75">
      <c r="C734" s="115"/>
    </row>
    <row r="735" s="2" customFormat="1" ht="12.75">
      <c r="C735" s="115"/>
    </row>
    <row r="736" s="2" customFormat="1" ht="12.75">
      <c r="C736" s="115"/>
    </row>
    <row r="737" s="2" customFormat="1" ht="12.75">
      <c r="C737" s="115"/>
    </row>
    <row r="738" s="2" customFormat="1" ht="12.75">
      <c r="C738" s="115"/>
    </row>
    <row r="739" s="2" customFormat="1" ht="12.75">
      <c r="C739" s="115"/>
    </row>
    <row r="740" s="2" customFormat="1" ht="12.75">
      <c r="C740" s="115"/>
    </row>
    <row r="741" s="2" customFormat="1" ht="12.75">
      <c r="C741" s="115"/>
    </row>
    <row r="742" s="2" customFormat="1" ht="12.75">
      <c r="C742" s="115"/>
    </row>
    <row r="743" s="2" customFormat="1" ht="12.75">
      <c r="C743" s="115"/>
    </row>
    <row r="744" s="2" customFormat="1" ht="12.75">
      <c r="C744" s="115"/>
    </row>
    <row r="745" s="2" customFormat="1" ht="12.75">
      <c r="C745" s="115"/>
    </row>
    <row r="746" s="2" customFormat="1" ht="12.75">
      <c r="C746" s="115"/>
    </row>
    <row r="747" s="2" customFormat="1" ht="12.75">
      <c r="C747" s="115"/>
    </row>
    <row r="748" s="2" customFormat="1" ht="12.75">
      <c r="C748" s="115"/>
    </row>
    <row r="749" s="2" customFormat="1" ht="12.75">
      <c r="C749" s="115"/>
    </row>
    <row r="750" s="2" customFormat="1" ht="12.75">
      <c r="C750" s="115"/>
    </row>
    <row r="751" s="2" customFormat="1" ht="12.75">
      <c r="C751" s="115"/>
    </row>
    <row r="752" s="2" customFormat="1" ht="12.75">
      <c r="C752" s="115"/>
    </row>
    <row r="753" s="2" customFormat="1" ht="12.75">
      <c r="C753" s="115"/>
    </row>
    <row r="754" s="2" customFormat="1" ht="12.75">
      <c r="C754" s="115"/>
    </row>
    <row r="755" s="2" customFormat="1" ht="12.75">
      <c r="C755" s="115"/>
    </row>
    <row r="756" s="2" customFormat="1" ht="12.75">
      <c r="C756" s="115"/>
    </row>
    <row r="757" s="2" customFormat="1" ht="12.75">
      <c r="C757" s="115"/>
    </row>
    <row r="758" s="2" customFormat="1" ht="12.75">
      <c r="C758" s="115"/>
    </row>
    <row r="759" s="2" customFormat="1" ht="12.75">
      <c r="C759" s="115"/>
    </row>
    <row r="760" s="2" customFormat="1" ht="12.75">
      <c r="C760" s="115"/>
    </row>
    <row r="761" s="2" customFormat="1" ht="12.75">
      <c r="C761" s="115"/>
    </row>
    <row r="762" s="2" customFormat="1" ht="12.75">
      <c r="C762" s="115"/>
    </row>
    <row r="763" s="2" customFormat="1" ht="12.75">
      <c r="C763" s="115"/>
    </row>
    <row r="764" s="2" customFormat="1" ht="12.75">
      <c r="C764" s="115"/>
    </row>
    <row r="765" s="2" customFormat="1" ht="12.75">
      <c r="C765" s="115"/>
    </row>
    <row r="766" s="2" customFormat="1" ht="12.75">
      <c r="C766" s="115"/>
    </row>
    <row r="767" s="2" customFormat="1" ht="12.75">
      <c r="C767" s="115"/>
    </row>
    <row r="768" s="2" customFormat="1" ht="12.75">
      <c r="C768" s="115"/>
    </row>
    <row r="769" s="2" customFormat="1" ht="12.75">
      <c r="C769" s="115"/>
    </row>
    <row r="770" s="2" customFormat="1" ht="12.75">
      <c r="C770" s="115"/>
    </row>
    <row r="771" s="2" customFormat="1" ht="12.75">
      <c r="C771" s="115"/>
    </row>
    <row r="772" s="2" customFormat="1" ht="12.75">
      <c r="C772" s="115"/>
    </row>
    <row r="773" s="2" customFormat="1" ht="12.75">
      <c r="C773" s="115"/>
    </row>
    <row r="774" s="2" customFormat="1" ht="12.75">
      <c r="C774" s="115"/>
    </row>
    <row r="775" s="2" customFormat="1" ht="12.75">
      <c r="C775" s="115"/>
    </row>
    <row r="776" s="2" customFormat="1" ht="12.75">
      <c r="C776" s="115"/>
    </row>
    <row r="777" s="2" customFormat="1" ht="12.75">
      <c r="C777" s="115"/>
    </row>
    <row r="778" s="2" customFormat="1" ht="12.75">
      <c r="C778" s="115"/>
    </row>
    <row r="779" s="2" customFormat="1" ht="12.75">
      <c r="C779" s="115"/>
    </row>
    <row r="780" s="2" customFormat="1" ht="12.75">
      <c r="C780" s="115"/>
    </row>
    <row r="781" s="2" customFormat="1" ht="12.75">
      <c r="C781" s="115"/>
    </row>
    <row r="782" s="2" customFormat="1" ht="12.75">
      <c r="C782" s="115"/>
    </row>
    <row r="783" s="2" customFormat="1" ht="12.75">
      <c r="C783" s="115"/>
    </row>
    <row r="784" s="2" customFormat="1" ht="12.75">
      <c r="C784" s="115"/>
    </row>
    <row r="785" s="2" customFormat="1" ht="12.75">
      <c r="C785" s="115"/>
    </row>
    <row r="786" s="2" customFormat="1" ht="12.75">
      <c r="C786" s="115"/>
    </row>
    <row r="787" s="2" customFormat="1" ht="12.75">
      <c r="C787" s="115"/>
    </row>
    <row r="788" s="2" customFormat="1" ht="12.75">
      <c r="C788" s="115"/>
    </row>
    <row r="789" s="2" customFormat="1" ht="12.75">
      <c r="C789" s="115"/>
    </row>
    <row r="790" s="2" customFormat="1" ht="12.75">
      <c r="C790" s="115"/>
    </row>
    <row r="791" s="2" customFormat="1" ht="12.75">
      <c r="C791" s="115"/>
    </row>
    <row r="792" s="2" customFormat="1" ht="12.75">
      <c r="C792" s="115"/>
    </row>
    <row r="793" s="2" customFormat="1" ht="12.75">
      <c r="C793" s="115"/>
    </row>
    <row r="794" s="2" customFormat="1" ht="12.75">
      <c r="C794" s="115"/>
    </row>
    <row r="795" s="2" customFormat="1" ht="12.75">
      <c r="C795" s="115"/>
    </row>
    <row r="796" s="2" customFormat="1" ht="12.75">
      <c r="C796" s="115"/>
    </row>
    <row r="797" s="2" customFormat="1" ht="12.75">
      <c r="C797" s="115"/>
    </row>
    <row r="798" s="2" customFormat="1" ht="12.75">
      <c r="C798" s="115"/>
    </row>
    <row r="799" s="2" customFormat="1" ht="12.75">
      <c r="C799" s="115"/>
    </row>
    <row r="800" s="2" customFormat="1" ht="12.75">
      <c r="C800" s="115"/>
    </row>
    <row r="801" s="2" customFormat="1" ht="12.75">
      <c r="C801" s="115"/>
    </row>
    <row r="802" s="2" customFormat="1" ht="12.75">
      <c r="C802" s="115"/>
    </row>
    <row r="803" s="2" customFormat="1" ht="12.75">
      <c r="C803" s="115"/>
    </row>
    <row r="804" s="2" customFormat="1" ht="12.75">
      <c r="C804" s="115"/>
    </row>
    <row r="805" s="2" customFormat="1" ht="12.75">
      <c r="C805" s="115"/>
    </row>
    <row r="806" s="2" customFormat="1" ht="12.75">
      <c r="C806" s="115"/>
    </row>
    <row r="807" s="2" customFormat="1" ht="12.75">
      <c r="C807" s="115"/>
    </row>
    <row r="808" s="2" customFormat="1" ht="12.75">
      <c r="C808" s="115"/>
    </row>
    <row r="809" s="2" customFormat="1" ht="12.75">
      <c r="C809" s="115"/>
    </row>
    <row r="810" s="2" customFormat="1" ht="12.75">
      <c r="C810" s="115"/>
    </row>
    <row r="811" s="2" customFormat="1" ht="12.75">
      <c r="C811" s="115"/>
    </row>
    <row r="812" s="2" customFormat="1" ht="12.75">
      <c r="C812" s="115"/>
    </row>
    <row r="813" s="2" customFormat="1" ht="12.75">
      <c r="C813" s="115"/>
    </row>
    <row r="814" s="2" customFormat="1" ht="12.75">
      <c r="C814" s="115"/>
    </row>
    <row r="815" s="2" customFormat="1" ht="12.75">
      <c r="C815" s="115"/>
    </row>
    <row r="816" s="2" customFormat="1" ht="12.75">
      <c r="C816" s="115"/>
    </row>
    <row r="817" s="2" customFormat="1" ht="12.75">
      <c r="C817" s="115"/>
    </row>
    <row r="818" s="2" customFormat="1" ht="12.75">
      <c r="C818" s="115"/>
    </row>
    <row r="819" s="2" customFormat="1" ht="12.75">
      <c r="C819" s="115"/>
    </row>
    <row r="820" s="2" customFormat="1" ht="12.75">
      <c r="C820" s="115"/>
    </row>
    <row r="821" s="2" customFormat="1" ht="12.75">
      <c r="C821" s="115"/>
    </row>
    <row r="822" s="2" customFormat="1" ht="12.75">
      <c r="C822" s="115"/>
    </row>
    <row r="823" s="2" customFormat="1" ht="12.75">
      <c r="C823" s="115"/>
    </row>
    <row r="824" s="2" customFormat="1" ht="12.75">
      <c r="C824" s="115"/>
    </row>
    <row r="825" s="2" customFormat="1" ht="12.75">
      <c r="C825" s="115"/>
    </row>
    <row r="826" s="2" customFormat="1" ht="12.75">
      <c r="C826" s="115"/>
    </row>
    <row r="827" s="2" customFormat="1" ht="12.75">
      <c r="C827" s="115"/>
    </row>
    <row r="828" s="2" customFormat="1" ht="12.75">
      <c r="C828" s="115"/>
    </row>
    <row r="829" s="2" customFormat="1" ht="12.75">
      <c r="C829" s="115"/>
    </row>
    <row r="830" s="2" customFormat="1" ht="12.75">
      <c r="C830" s="115"/>
    </row>
    <row r="831" s="2" customFormat="1" ht="12.75">
      <c r="C831" s="115"/>
    </row>
    <row r="832" s="2" customFormat="1" ht="12.75">
      <c r="C832" s="115"/>
    </row>
    <row r="833" s="2" customFormat="1" ht="12.75">
      <c r="C833" s="115"/>
    </row>
    <row r="834" s="2" customFormat="1" ht="12.75">
      <c r="C834" s="115"/>
    </row>
    <row r="835" s="2" customFormat="1" ht="12.75">
      <c r="C835" s="115"/>
    </row>
    <row r="836" s="2" customFormat="1" ht="12.75">
      <c r="C836" s="115"/>
    </row>
    <row r="837" s="2" customFormat="1" ht="12.75">
      <c r="C837" s="115"/>
    </row>
    <row r="838" s="2" customFormat="1" ht="12.75">
      <c r="C838" s="115"/>
    </row>
    <row r="839" s="2" customFormat="1" ht="12.75">
      <c r="C839" s="115"/>
    </row>
    <row r="840" s="2" customFormat="1" ht="12.75">
      <c r="C840" s="115"/>
    </row>
    <row r="841" s="2" customFormat="1" ht="12.75">
      <c r="C841" s="115"/>
    </row>
    <row r="842" s="2" customFormat="1" ht="12.75">
      <c r="C842" s="115"/>
    </row>
    <row r="843" s="2" customFormat="1" ht="12.75">
      <c r="C843" s="115"/>
    </row>
    <row r="844" s="2" customFormat="1" ht="12.75">
      <c r="C844" s="115"/>
    </row>
    <row r="845" s="2" customFormat="1" ht="12.75">
      <c r="C845" s="115"/>
    </row>
    <row r="846" s="2" customFormat="1" ht="12.75">
      <c r="C846" s="115"/>
    </row>
    <row r="847" s="2" customFormat="1" ht="12.75">
      <c r="C847" s="115"/>
    </row>
    <row r="848" s="2" customFormat="1" ht="12.75">
      <c r="C848" s="115"/>
    </row>
    <row r="849" s="2" customFormat="1" ht="12.75">
      <c r="C849" s="115"/>
    </row>
    <row r="850" s="2" customFormat="1" ht="12.75">
      <c r="C850" s="115"/>
    </row>
    <row r="851" s="2" customFormat="1" ht="12.75">
      <c r="C851" s="115"/>
    </row>
    <row r="852" s="2" customFormat="1" ht="12.75">
      <c r="C852" s="115"/>
    </row>
    <row r="853" s="2" customFormat="1" ht="12.75">
      <c r="C853" s="115"/>
    </row>
    <row r="854" s="2" customFormat="1" ht="12.75">
      <c r="C854" s="115"/>
    </row>
    <row r="855" s="2" customFormat="1" ht="12.75">
      <c r="C855" s="115"/>
    </row>
    <row r="856" s="2" customFormat="1" ht="12.75">
      <c r="C856" s="115"/>
    </row>
    <row r="857" s="2" customFormat="1" ht="12.75">
      <c r="C857" s="115"/>
    </row>
    <row r="858" s="2" customFormat="1" ht="12.75">
      <c r="C858" s="115"/>
    </row>
    <row r="859" s="2" customFormat="1" ht="12.75">
      <c r="C859" s="115"/>
    </row>
    <row r="860" s="2" customFormat="1" ht="12.75">
      <c r="C860" s="115"/>
    </row>
    <row r="861" s="2" customFormat="1" ht="12.75">
      <c r="C861" s="115"/>
    </row>
    <row r="862" s="2" customFormat="1" ht="12.75">
      <c r="C862" s="115"/>
    </row>
    <row r="863" s="2" customFormat="1" ht="12.75">
      <c r="C863" s="115"/>
    </row>
    <row r="864" s="2" customFormat="1" ht="12.75">
      <c r="C864" s="115"/>
    </row>
    <row r="865" s="2" customFormat="1" ht="12.75">
      <c r="C865" s="115"/>
    </row>
    <row r="866" s="2" customFormat="1" ht="12.75">
      <c r="C866" s="115"/>
    </row>
    <row r="867" s="2" customFormat="1" ht="12.75">
      <c r="C867" s="115"/>
    </row>
    <row r="868" s="2" customFormat="1" ht="12.75">
      <c r="C868" s="115"/>
    </row>
    <row r="869" s="2" customFormat="1" ht="12.75">
      <c r="C869" s="115"/>
    </row>
    <row r="870" s="2" customFormat="1" ht="12.75">
      <c r="C870" s="115"/>
    </row>
    <row r="871" s="2" customFormat="1" ht="12.75">
      <c r="C871" s="115"/>
    </row>
    <row r="872" s="2" customFormat="1" ht="12.75">
      <c r="C872" s="115"/>
    </row>
    <row r="873" s="2" customFormat="1" ht="12.75">
      <c r="C873" s="115"/>
    </row>
    <row r="874" s="2" customFormat="1" ht="12.75">
      <c r="C874" s="115"/>
    </row>
    <row r="875" s="2" customFormat="1" ht="12.75">
      <c r="C875" s="115"/>
    </row>
    <row r="876" s="2" customFormat="1" ht="12.75">
      <c r="C876" s="115"/>
    </row>
    <row r="877" s="2" customFormat="1" ht="12.75">
      <c r="C877" s="115"/>
    </row>
    <row r="878" s="2" customFormat="1" ht="12.75">
      <c r="C878" s="115"/>
    </row>
    <row r="879" s="2" customFormat="1" ht="12.75">
      <c r="C879" s="115"/>
    </row>
    <row r="880" s="2" customFormat="1" ht="12.75">
      <c r="C880" s="115"/>
    </row>
    <row r="881" s="2" customFormat="1" ht="12.75">
      <c r="C881" s="115"/>
    </row>
    <row r="882" s="2" customFormat="1" ht="12.75">
      <c r="C882" s="115"/>
    </row>
    <row r="883" s="2" customFormat="1" ht="12.75">
      <c r="C883" s="115"/>
    </row>
    <row r="884" s="2" customFormat="1" ht="12.75">
      <c r="C884" s="115"/>
    </row>
    <row r="885" s="2" customFormat="1" ht="12.75">
      <c r="C885" s="115"/>
    </row>
    <row r="886" s="2" customFormat="1" ht="12.75">
      <c r="C886" s="115"/>
    </row>
    <row r="887" s="2" customFormat="1" ht="12.75">
      <c r="C887" s="115"/>
    </row>
    <row r="888" s="2" customFormat="1" ht="12.75">
      <c r="C888" s="115"/>
    </row>
    <row r="889" s="2" customFormat="1" ht="12.75">
      <c r="C889" s="115"/>
    </row>
    <row r="890" s="2" customFormat="1" ht="12.75">
      <c r="C890" s="115"/>
    </row>
    <row r="891" s="2" customFormat="1" ht="12.75">
      <c r="C891" s="115"/>
    </row>
    <row r="892" s="2" customFormat="1" ht="12.75">
      <c r="C892" s="115"/>
    </row>
    <row r="893" s="2" customFormat="1" ht="12.75">
      <c r="C893" s="115"/>
    </row>
    <row r="894" s="2" customFormat="1" ht="12.75">
      <c r="C894" s="115"/>
    </row>
    <row r="895" s="2" customFormat="1" ht="12.75">
      <c r="C895" s="115"/>
    </row>
    <row r="896" s="2" customFormat="1" ht="12.75">
      <c r="C896" s="115"/>
    </row>
    <row r="897" s="2" customFormat="1" ht="12.75">
      <c r="C897" s="115"/>
    </row>
    <row r="898" s="2" customFormat="1" ht="12.75">
      <c r="C898" s="115"/>
    </row>
    <row r="899" s="2" customFormat="1" ht="12.75">
      <c r="C899" s="115"/>
    </row>
    <row r="900" s="2" customFormat="1" ht="12.75">
      <c r="C900" s="115"/>
    </row>
    <row r="901" s="2" customFormat="1" ht="12.75">
      <c r="C901" s="115"/>
    </row>
    <row r="902" s="2" customFormat="1" ht="12.75">
      <c r="C902" s="115"/>
    </row>
    <row r="903" s="2" customFormat="1" ht="12.75">
      <c r="C903" s="115"/>
    </row>
    <row r="904" s="2" customFormat="1" ht="12.75">
      <c r="C904" s="115"/>
    </row>
    <row r="905" s="2" customFormat="1" ht="12.75">
      <c r="C905" s="115"/>
    </row>
    <row r="906" s="2" customFormat="1" ht="12.75">
      <c r="C906" s="115"/>
    </row>
    <row r="907" s="2" customFormat="1" ht="12.75">
      <c r="C907" s="115"/>
    </row>
    <row r="908" s="2" customFormat="1" ht="12.75">
      <c r="C908" s="115"/>
    </row>
    <row r="909" s="2" customFormat="1" ht="12.75">
      <c r="C909" s="115"/>
    </row>
    <row r="910" s="2" customFormat="1" ht="12.75">
      <c r="C910" s="115"/>
    </row>
    <row r="911" s="2" customFormat="1" ht="12.75">
      <c r="C911" s="115"/>
    </row>
    <row r="912" s="2" customFormat="1" ht="12.75">
      <c r="C912" s="115"/>
    </row>
    <row r="913" s="2" customFormat="1" ht="12.75">
      <c r="C913" s="115"/>
    </row>
    <row r="914" s="2" customFormat="1" ht="12.75">
      <c r="C914" s="115"/>
    </row>
    <row r="915" s="2" customFormat="1" ht="12.75">
      <c r="C915" s="115"/>
    </row>
    <row r="916" s="2" customFormat="1" ht="12.75">
      <c r="C916" s="115"/>
    </row>
    <row r="917" s="2" customFormat="1" ht="12.75">
      <c r="C917" s="115"/>
    </row>
    <row r="918" s="2" customFormat="1" ht="12.75">
      <c r="C918" s="115"/>
    </row>
    <row r="919" s="2" customFormat="1" ht="12.75">
      <c r="C919" s="115"/>
    </row>
    <row r="920" s="2" customFormat="1" ht="12.75">
      <c r="C920" s="115"/>
    </row>
    <row r="921" s="2" customFormat="1" ht="12.75">
      <c r="C921" s="115"/>
    </row>
    <row r="922" s="2" customFormat="1" ht="12.75">
      <c r="C922" s="115"/>
    </row>
    <row r="923" s="2" customFormat="1" ht="12.75">
      <c r="C923" s="115"/>
    </row>
    <row r="924" s="2" customFormat="1" ht="12.75">
      <c r="C924" s="115"/>
    </row>
    <row r="925" s="2" customFormat="1" ht="12.75">
      <c r="C925" s="115"/>
    </row>
    <row r="926" s="2" customFormat="1" ht="12.75">
      <c r="C926" s="115"/>
    </row>
    <row r="927" s="2" customFormat="1" ht="12.75">
      <c r="C927" s="115"/>
    </row>
    <row r="928" s="2" customFormat="1" ht="12.75">
      <c r="C928" s="115"/>
    </row>
    <row r="929" s="2" customFormat="1" ht="12.75">
      <c r="C929" s="115"/>
    </row>
    <row r="930" s="2" customFormat="1" ht="12.75">
      <c r="C930" s="115"/>
    </row>
    <row r="931" s="2" customFormat="1" ht="12.75">
      <c r="C931" s="115"/>
    </row>
    <row r="932" s="2" customFormat="1" ht="12.75">
      <c r="C932" s="115"/>
    </row>
    <row r="933" s="2" customFormat="1" ht="12.75">
      <c r="C933" s="115"/>
    </row>
    <row r="934" s="2" customFormat="1" ht="12.75">
      <c r="C934" s="115"/>
    </row>
    <row r="935" s="2" customFormat="1" ht="12.75">
      <c r="C935" s="115"/>
    </row>
    <row r="936" s="2" customFormat="1" ht="12.75">
      <c r="C936" s="115"/>
    </row>
    <row r="937" s="2" customFormat="1" ht="12.75">
      <c r="C937" s="115"/>
    </row>
    <row r="938" s="2" customFormat="1" ht="12.75">
      <c r="C938" s="115"/>
    </row>
    <row r="939" s="2" customFormat="1" ht="12.75">
      <c r="C939" s="115"/>
    </row>
    <row r="940" s="2" customFormat="1" ht="12.75">
      <c r="C940" s="115"/>
    </row>
    <row r="941" s="2" customFormat="1" ht="12.75">
      <c r="C941" s="115"/>
    </row>
    <row r="942" s="2" customFormat="1" ht="12.75">
      <c r="C942" s="115"/>
    </row>
    <row r="943" s="2" customFormat="1" ht="12.75">
      <c r="C943" s="115"/>
    </row>
    <row r="944" s="2" customFormat="1" ht="12.75">
      <c r="C944" s="115"/>
    </row>
    <row r="945" s="2" customFormat="1" ht="12.75">
      <c r="C945" s="115"/>
    </row>
    <row r="946" s="2" customFormat="1" ht="12.75">
      <c r="C946" s="115"/>
    </row>
    <row r="947" s="2" customFormat="1" ht="12.75">
      <c r="C947" s="115"/>
    </row>
    <row r="948" s="2" customFormat="1" ht="12.75">
      <c r="C948" s="115"/>
    </row>
    <row r="949" s="2" customFormat="1" ht="12.75">
      <c r="C949" s="115"/>
    </row>
    <row r="950" s="2" customFormat="1" ht="12.75">
      <c r="C950" s="115"/>
    </row>
    <row r="951" s="2" customFormat="1" ht="12.75">
      <c r="C951" s="115"/>
    </row>
    <row r="952" s="2" customFormat="1" ht="12.75">
      <c r="C952" s="115"/>
    </row>
    <row r="953" s="2" customFormat="1" ht="12.75">
      <c r="C953" s="115"/>
    </row>
    <row r="954" s="2" customFormat="1" ht="12.75">
      <c r="C954" s="115"/>
    </row>
    <row r="955" s="2" customFormat="1" ht="12.75">
      <c r="C955" s="115"/>
    </row>
    <row r="956" s="2" customFormat="1" ht="12.75">
      <c r="C956" s="115"/>
    </row>
    <row r="957" s="2" customFormat="1" ht="12.75">
      <c r="C957" s="115"/>
    </row>
    <row r="958" s="2" customFormat="1" ht="12.75">
      <c r="C958" s="115"/>
    </row>
    <row r="959" s="2" customFormat="1" ht="12.75">
      <c r="C959" s="115"/>
    </row>
    <row r="960" s="2" customFormat="1" ht="12.75">
      <c r="C960" s="115"/>
    </row>
    <row r="961" s="2" customFormat="1" ht="12.75">
      <c r="C961" s="115"/>
    </row>
    <row r="962" s="2" customFormat="1" ht="12.75">
      <c r="C962" s="115"/>
    </row>
    <row r="963" s="2" customFormat="1" ht="12.75">
      <c r="C963" s="115"/>
    </row>
    <row r="964" s="2" customFormat="1" ht="12.75">
      <c r="C964" s="115"/>
    </row>
    <row r="965" s="2" customFormat="1" ht="12.75">
      <c r="C965" s="115"/>
    </row>
    <row r="966" s="2" customFormat="1" ht="12.75">
      <c r="C966" s="115"/>
    </row>
    <row r="967" s="2" customFormat="1" ht="12.75">
      <c r="C967" s="115"/>
    </row>
    <row r="968" s="2" customFormat="1" ht="12.75">
      <c r="C968" s="115"/>
    </row>
    <row r="969" s="2" customFormat="1" ht="12.75">
      <c r="C969" s="115"/>
    </row>
    <row r="970" s="2" customFormat="1" ht="12.75">
      <c r="C970" s="115"/>
    </row>
    <row r="971" s="2" customFormat="1" ht="12.75">
      <c r="C971" s="115"/>
    </row>
    <row r="972" s="2" customFormat="1" ht="12.75">
      <c r="C972" s="115"/>
    </row>
    <row r="973" s="2" customFormat="1" ht="12.75">
      <c r="C973" s="115"/>
    </row>
    <row r="974" s="2" customFormat="1" ht="12.75">
      <c r="C974" s="115"/>
    </row>
    <row r="975" s="2" customFormat="1" ht="12.75">
      <c r="C975" s="115"/>
    </row>
    <row r="976" s="2" customFormat="1" ht="12.75">
      <c r="C976" s="115"/>
    </row>
    <row r="977" s="2" customFormat="1" ht="12.75">
      <c r="C977" s="115"/>
    </row>
    <row r="978" s="2" customFormat="1" ht="12.75">
      <c r="C978" s="115"/>
    </row>
    <row r="979" s="2" customFormat="1" ht="12.75">
      <c r="C979" s="115"/>
    </row>
    <row r="980" s="2" customFormat="1" ht="12.75">
      <c r="C980" s="115"/>
    </row>
    <row r="981" s="2" customFormat="1" ht="12.75">
      <c r="C981" s="115"/>
    </row>
    <row r="982" s="2" customFormat="1" ht="12.75">
      <c r="C982" s="115"/>
    </row>
    <row r="983" s="2" customFormat="1" ht="12.75">
      <c r="C983" s="115"/>
    </row>
    <row r="984" s="2" customFormat="1" ht="12.75">
      <c r="C984" s="115"/>
    </row>
    <row r="985" s="2" customFormat="1" ht="12.75">
      <c r="C985" s="115"/>
    </row>
    <row r="986" s="2" customFormat="1" ht="12.75">
      <c r="C986" s="115"/>
    </row>
    <row r="987" s="2" customFormat="1" ht="12.75">
      <c r="C987" s="115"/>
    </row>
    <row r="988" s="2" customFormat="1" ht="12.75">
      <c r="C988" s="115"/>
    </row>
    <row r="989" s="2" customFormat="1" ht="12.75">
      <c r="C989" s="115"/>
    </row>
    <row r="990" s="2" customFormat="1" ht="12.75">
      <c r="C990" s="115"/>
    </row>
    <row r="991" s="2" customFormat="1" ht="12.75">
      <c r="C991" s="115"/>
    </row>
    <row r="992" s="2" customFormat="1" ht="12.75">
      <c r="C992" s="115"/>
    </row>
    <row r="993" s="2" customFormat="1" ht="12.75">
      <c r="C993" s="115"/>
    </row>
    <row r="994" s="2" customFormat="1" ht="12.75">
      <c r="C994" s="115"/>
    </row>
    <row r="995" s="2" customFormat="1" ht="12.75">
      <c r="C995" s="115"/>
    </row>
    <row r="996" s="2" customFormat="1" ht="12.75">
      <c r="C996" s="115"/>
    </row>
    <row r="997" s="2" customFormat="1" ht="12.75">
      <c r="C997" s="115"/>
    </row>
    <row r="998" s="2" customFormat="1" ht="12.75">
      <c r="C998" s="115"/>
    </row>
    <row r="999" s="2" customFormat="1" ht="12.75">
      <c r="C999" s="115"/>
    </row>
    <row r="1000" s="2" customFormat="1" ht="12.75">
      <c r="C1000" s="115"/>
    </row>
    <row r="1001" s="2" customFormat="1" ht="12.75">
      <c r="C1001" s="115"/>
    </row>
    <row r="1002" s="2" customFormat="1" ht="12.75">
      <c r="C1002" s="115"/>
    </row>
    <row r="1003" s="2" customFormat="1" ht="12.75">
      <c r="C1003" s="115"/>
    </row>
    <row r="1004" s="2" customFormat="1" ht="12.75">
      <c r="C1004" s="115"/>
    </row>
    <row r="1005" s="2" customFormat="1" ht="12.75">
      <c r="C1005" s="115"/>
    </row>
    <row r="1006" s="2" customFormat="1" ht="12.75">
      <c r="C1006" s="115"/>
    </row>
    <row r="1007" s="2" customFormat="1" ht="12.75">
      <c r="C1007" s="115"/>
    </row>
    <row r="1008" s="2" customFormat="1" ht="12.75">
      <c r="C1008" s="115"/>
    </row>
    <row r="1009" s="2" customFormat="1" ht="12.75">
      <c r="C1009" s="115"/>
    </row>
    <row r="1010" s="2" customFormat="1" ht="12.75">
      <c r="C1010" s="115"/>
    </row>
    <row r="1011" s="2" customFormat="1" ht="12.75">
      <c r="C1011" s="115"/>
    </row>
    <row r="1012" s="2" customFormat="1" ht="12.75">
      <c r="C1012" s="115"/>
    </row>
    <row r="1013" s="2" customFormat="1" ht="12.75">
      <c r="C1013" s="115"/>
    </row>
    <row r="1014" s="2" customFormat="1" ht="12.75">
      <c r="C1014" s="115"/>
    </row>
    <row r="1015" s="2" customFormat="1" ht="12.75">
      <c r="C1015" s="115"/>
    </row>
    <row r="1016" s="2" customFormat="1" ht="12.75">
      <c r="C1016" s="115"/>
    </row>
    <row r="1017" s="2" customFormat="1" ht="12.75">
      <c r="C1017" s="115"/>
    </row>
    <row r="1018" s="2" customFormat="1" ht="12.75">
      <c r="C1018" s="115"/>
    </row>
    <row r="1019" s="2" customFormat="1" ht="12.75">
      <c r="C1019" s="115"/>
    </row>
    <row r="1020" s="2" customFormat="1" ht="12.75">
      <c r="C1020" s="115"/>
    </row>
    <row r="1021" s="2" customFormat="1" ht="12.75">
      <c r="C1021" s="115"/>
    </row>
    <row r="1022" s="2" customFormat="1" ht="12.75">
      <c r="C1022" s="115"/>
    </row>
    <row r="1023" s="2" customFormat="1" ht="12.75">
      <c r="C1023" s="115"/>
    </row>
    <row r="1024" s="2" customFormat="1" ht="12.75">
      <c r="C1024" s="115"/>
    </row>
    <row r="1025" s="2" customFormat="1" ht="12.75">
      <c r="C1025" s="115"/>
    </row>
    <row r="1026" s="2" customFormat="1" ht="12.75">
      <c r="C1026" s="115"/>
    </row>
    <row r="1027" s="2" customFormat="1" ht="12.75">
      <c r="C1027" s="115"/>
    </row>
    <row r="1028" s="2" customFormat="1" ht="12.75">
      <c r="C1028" s="115"/>
    </row>
    <row r="1029" s="2" customFormat="1" ht="12.75">
      <c r="C1029" s="115"/>
    </row>
    <row r="1030" s="2" customFormat="1" ht="12.75">
      <c r="C1030" s="115"/>
    </row>
    <row r="1031" s="2" customFormat="1" ht="12.75">
      <c r="C1031" s="115"/>
    </row>
    <row r="1032" s="2" customFormat="1" ht="12.75">
      <c r="C1032" s="115"/>
    </row>
    <row r="1033" s="2" customFormat="1" ht="12.75">
      <c r="C1033" s="115"/>
    </row>
    <row r="1034" s="2" customFormat="1" ht="12.75">
      <c r="C1034" s="115"/>
    </row>
    <row r="1035" s="2" customFormat="1" ht="12.75">
      <c r="C1035" s="115"/>
    </row>
    <row r="1036" s="2" customFormat="1" ht="12.75">
      <c r="C1036" s="115"/>
    </row>
    <row r="1037" s="2" customFormat="1" ht="12.75">
      <c r="C1037" s="115"/>
    </row>
    <row r="1038" s="2" customFormat="1" ht="12.75">
      <c r="C1038" s="115"/>
    </row>
    <row r="1039" s="2" customFormat="1" ht="12.75">
      <c r="C1039" s="115"/>
    </row>
    <row r="1040" s="2" customFormat="1" ht="12.75">
      <c r="C1040" s="115"/>
    </row>
    <row r="1041" s="2" customFormat="1" ht="12.75">
      <c r="C1041" s="115"/>
    </row>
    <row r="1042" s="2" customFormat="1" ht="12.75">
      <c r="C1042" s="115"/>
    </row>
    <row r="1043" s="2" customFormat="1" ht="12.75">
      <c r="C1043" s="115"/>
    </row>
    <row r="1044" s="2" customFormat="1" ht="12.75">
      <c r="C1044" s="115"/>
    </row>
    <row r="1045" s="2" customFormat="1" ht="12.75">
      <c r="C1045" s="115"/>
    </row>
    <row r="1046" s="2" customFormat="1" ht="12.75">
      <c r="C1046" s="115"/>
    </row>
    <row r="1047" s="2" customFormat="1" ht="12.75">
      <c r="C1047" s="115"/>
    </row>
    <row r="1048" s="2" customFormat="1" ht="12.75">
      <c r="C1048" s="115"/>
    </row>
    <row r="1049" s="2" customFormat="1" ht="12.75">
      <c r="C1049" s="115"/>
    </row>
    <row r="1050" s="2" customFormat="1" ht="12.75">
      <c r="C1050" s="115"/>
    </row>
    <row r="1051" s="2" customFormat="1" ht="12.75">
      <c r="C1051" s="115"/>
    </row>
    <row r="1052" s="2" customFormat="1" ht="12.75">
      <c r="C1052" s="115"/>
    </row>
    <row r="1053" s="2" customFormat="1" ht="12.75">
      <c r="C1053" s="115"/>
    </row>
    <row r="1054" s="2" customFormat="1" ht="12.75">
      <c r="C1054" s="115"/>
    </row>
    <row r="1055" s="2" customFormat="1" ht="12.75">
      <c r="C1055" s="115"/>
    </row>
    <row r="1056" s="2" customFormat="1" ht="12.75">
      <c r="C1056" s="115"/>
    </row>
    <row r="1057" s="2" customFormat="1" ht="12.75">
      <c r="C1057" s="115"/>
    </row>
    <row r="1058" s="2" customFormat="1" ht="12.75">
      <c r="C1058" s="115"/>
    </row>
    <row r="1059" s="2" customFormat="1" ht="12.75">
      <c r="C1059" s="115"/>
    </row>
    <row r="1060" s="2" customFormat="1" ht="12.75">
      <c r="C1060" s="115"/>
    </row>
    <row r="1061" s="2" customFormat="1" ht="12.75">
      <c r="C1061" s="115"/>
    </row>
    <row r="1062" s="2" customFormat="1" ht="12.75">
      <c r="C1062" s="115"/>
    </row>
    <row r="1063" s="2" customFormat="1" ht="12.75">
      <c r="C1063" s="115"/>
    </row>
    <row r="1064" s="2" customFormat="1" ht="12.75">
      <c r="C1064" s="115"/>
    </row>
    <row r="1065" s="2" customFormat="1" ht="12.75">
      <c r="C1065" s="115"/>
    </row>
    <row r="1066" s="2" customFormat="1" ht="12.75">
      <c r="C1066" s="115"/>
    </row>
    <row r="1067" s="2" customFormat="1" ht="12.75">
      <c r="C1067" s="115"/>
    </row>
    <row r="1068" s="2" customFormat="1" ht="12.75">
      <c r="C1068" s="115"/>
    </row>
    <row r="1069" s="2" customFormat="1" ht="12.75">
      <c r="C1069" s="115"/>
    </row>
    <row r="1070" s="2" customFormat="1" ht="12.75">
      <c r="C1070" s="115"/>
    </row>
    <row r="1071" s="2" customFormat="1" ht="12.75">
      <c r="C1071" s="115"/>
    </row>
    <row r="1072" s="2" customFormat="1" ht="12.75">
      <c r="C1072" s="115"/>
    </row>
    <row r="1073" s="2" customFormat="1" ht="12.75">
      <c r="C1073" s="115"/>
    </row>
    <row r="1074" s="2" customFormat="1" ht="12.75">
      <c r="C1074" s="115"/>
    </row>
    <row r="1075" s="2" customFormat="1" ht="12.75">
      <c r="C1075" s="115"/>
    </row>
    <row r="1076" s="2" customFormat="1" ht="12.75">
      <c r="C1076" s="115"/>
    </row>
    <row r="1077" s="2" customFormat="1" ht="12.75">
      <c r="C1077" s="115"/>
    </row>
    <row r="1078" s="2" customFormat="1" ht="12.75">
      <c r="C1078" s="115"/>
    </row>
    <row r="1079" s="2" customFormat="1" ht="12.75">
      <c r="C1079" s="115"/>
    </row>
    <row r="1080" s="2" customFormat="1" ht="12.75">
      <c r="C1080" s="115"/>
    </row>
    <row r="1081" s="2" customFormat="1" ht="12.75">
      <c r="C1081" s="115"/>
    </row>
    <row r="1082" s="2" customFormat="1" ht="12.75">
      <c r="C1082" s="115"/>
    </row>
    <row r="1083" s="2" customFormat="1" ht="12.75">
      <c r="C1083" s="115"/>
    </row>
    <row r="1084" s="2" customFormat="1" ht="12.75">
      <c r="C1084" s="115"/>
    </row>
    <row r="1085" s="2" customFormat="1" ht="12.75">
      <c r="C1085" s="115"/>
    </row>
    <row r="1086" s="2" customFormat="1" ht="12.75">
      <c r="C1086" s="115"/>
    </row>
    <row r="1087" s="2" customFormat="1" ht="12.75">
      <c r="C1087" s="115"/>
    </row>
    <row r="1088" s="2" customFormat="1" ht="12.75">
      <c r="C1088" s="115"/>
    </row>
    <row r="1089" s="2" customFormat="1" ht="12.75">
      <c r="C1089" s="115"/>
    </row>
    <row r="1090" s="2" customFormat="1" ht="12.75">
      <c r="C1090" s="115"/>
    </row>
    <row r="1091" s="2" customFormat="1" ht="12.75">
      <c r="C1091" s="115"/>
    </row>
    <row r="1092" s="2" customFormat="1" ht="12.75">
      <c r="C1092" s="115"/>
    </row>
    <row r="1093" s="2" customFormat="1" ht="12.75">
      <c r="C1093" s="115"/>
    </row>
    <row r="1094" s="2" customFormat="1" ht="12.75">
      <c r="C1094" s="115"/>
    </row>
    <row r="1095" s="2" customFormat="1" ht="12.75">
      <c r="C1095" s="115"/>
    </row>
    <row r="1096" s="2" customFormat="1" ht="12.75">
      <c r="C1096" s="115"/>
    </row>
    <row r="1097" s="2" customFormat="1" ht="12.75">
      <c r="C1097" s="115"/>
    </row>
    <row r="1098" s="2" customFormat="1" ht="12.75">
      <c r="C1098" s="115"/>
    </row>
    <row r="1099" s="2" customFormat="1" ht="12.75">
      <c r="C1099" s="115"/>
    </row>
    <row r="1100" s="2" customFormat="1" ht="12.75">
      <c r="C1100" s="115"/>
    </row>
    <row r="1101" s="2" customFormat="1" ht="12.75">
      <c r="C1101" s="115"/>
    </row>
    <row r="1102" s="2" customFormat="1" ht="12.75">
      <c r="C1102" s="115"/>
    </row>
    <row r="1103" s="2" customFormat="1" ht="12.75">
      <c r="C1103" s="115"/>
    </row>
    <row r="1104" s="2" customFormat="1" ht="12.75">
      <c r="C1104" s="115"/>
    </row>
    <row r="1105" s="2" customFormat="1" ht="12.75">
      <c r="C1105" s="115"/>
    </row>
    <row r="1106" s="2" customFormat="1" ht="12.75">
      <c r="C1106" s="115"/>
    </row>
    <row r="1107" s="2" customFormat="1" ht="12.75">
      <c r="C1107" s="115"/>
    </row>
    <row r="1108" s="2" customFormat="1" ht="12.75">
      <c r="C1108" s="115"/>
    </row>
    <row r="1109" s="2" customFormat="1" ht="12.75">
      <c r="C1109" s="115"/>
    </row>
    <row r="1110" s="2" customFormat="1" ht="12.75">
      <c r="C1110" s="115"/>
    </row>
    <row r="1111" s="2" customFormat="1" ht="12.75">
      <c r="C1111" s="115"/>
    </row>
    <row r="1112" s="2" customFormat="1" ht="12.75">
      <c r="C1112" s="115"/>
    </row>
    <row r="1113" s="2" customFormat="1" ht="12.75">
      <c r="C1113" s="115"/>
    </row>
    <row r="1114" s="2" customFormat="1" ht="12.75">
      <c r="C1114" s="115"/>
    </row>
    <row r="1115" s="2" customFormat="1" ht="12.75">
      <c r="C1115" s="115"/>
    </row>
    <row r="1116" s="2" customFormat="1" ht="12.75">
      <c r="C1116" s="115"/>
    </row>
    <row r="1117" s="2" customFormat="1" ht="12.75">
      <c r="C1117" s="115"/>
    </row>
    <row r="1118" s="2" customFormat="1" ht="12.75">
      <c r="C1118" s="115"/>
    </row>
    <row r="1119" s="2" customFormat="1" ht="12.75">
      <c r="C1119" s="115"/>
    </row>
    <row r="1120" s="2" customFormat="1" ht="12.75">
      <c r="C1120" s="115"/>
    </row>
    <row r="1121" s="2" customFormat="1" ht="12.75">
      <c r="C1121" s="115"/>
    </row>
    <row r="1122" s="2" customFormat="1" ht="12.75">
      <c r="C1122" s="115"/>
    </row>
    <row r="1123" s="2" customFormat="1" ht="12.75">
      <c r="C1123" s="115"/>
    </row>
    <row r="1124" s="2" customFormat="1" ht="12.75">
      <c r="C1124" s="115"/>
    </row>
    <row r="1125" s="2" customFormat="1" ht="12.75">
      <c r="C1125" s="115"/>
    </row>
    <row r="1126" s="2" customFormat="1" ht="12.75">
      <c r="C1126" s="115"/>
    </row>
    <row r="1127" s="2" customFormat="1" ht="12.75">
      <c r="C1127" s="115"/>
    </row>
    <row r="1128" s="2" customFormat="1" ht="12.75">
      <c r="C1128" s="115"/>
    </row>
    <row r="1129" s="2" customFormat="1" ht="12.75">
      <c r="C1129" s="115"/>
    </row>
    <row r="1130" s="2" customFormat="1" ht="12.75">
      <c r="C1130" s="115"/>
    </row>
    <row r="1131" s="2" customFormat="1" ht="12.75">
      <c r="C1131" s="115"/>
    </row>
    <row r="1132" s="2" customFormat="1" ht="12.75">
      <c r="C1132" s="115"/>
    </row>
    <row r="1133" s="2" customFormat="1" ht="12.75">
      <c r="C1133" s="115"/>
    </row>
    <row r="1134" s="2" customFormat="1" ht="12.75">
      <c r="C1134" s="115"/>
    </row>
    <row r="1135" s="2" customFormat="1" ht="12.75">
      <c r="C1135" s="115"/>
    </row>
    <row r="1136" s="2" customFormat="1" ht="12.75">
      <c r="C1136" s="115"/>
    </row>
    <row r="1137" s="2" customFormat="1" ht="12.75">
      <c r="C1137" s="115"/>
    </row>
    <row r="1138" s="2" customFormat="1" ht="12.75">
      <c r="C1138" s="115"/>
    </row>
    <row r="1139" s="2" customFormat="1" ht="12.75">
      <c r="C1139" s="115"/>
    </row>
    <row r="1140" s="2" customFormat="1" ht="12.75">
      <c r="C1140" s="115"/>
    </row>
    <row r="1141" s="2" customFormat="1" ht="12.75">
      <c r="C1141" s="115"/>
    </row>
    <row r="1142" s="2" customFormat="1" ht="12.75">
      <c r="C1142" s="115"/>
    </row>
    <row r="1143" s="2" customFormat="1" ht="12.75">
      <c r="C1143" s="115"/>
    </row>
    <row r="1144" s="2" customFormat="1" ht="12.75">
      <c r="C1144" s="115"/>
    </row>
    <row r="1145" s="2" customFormat="1" ht="12.75">
      <c r="C1145" s="115"/>
    </row>
    <row r="1146" s="2" customFormat="1" ht="12.75">
      <c r="C1146" s="115"/>
    </row>
    <row r="1147" s="2" customFormat="1" ht="12.75">
      <c r="C1147" s="115"/>
    </row>
    <row r="1148" s="2" customFormat="1" ht="12.75">
      <c r="C1148" s="115"/>
    </row>
    <row r="1149" s="2" customFormat="1" ht="12.75">
      <c r="C1149" s="115"/>
    </row>
    <row r="1150" s="2" customFormat="1" ht="12.75">
      <c r="C1150" s="115"/>
    </row>
    <row r="1151" s="2" customFormat="1" ht="12.75">
      <c r="C1151" s="115"/>
    </row>
    <row r="1152" s="2" customFormat="1" ht="12.75">
      <c r="C1152" s="115"/>
    </row>
    <row r="1153" s="2" customFormat="1" ht="12.75">
      <c r="C1153" s="115"/>
    </row>
    <row r="1154" s="2" customFormat="1" ht="12.75">
      <c r="C1154" s="115"/>
    </row>
    <row r="1155" s="2" customFormat="1" ht="12.75">
      <c r="C1155" s="115"/>
    </row>
    <row r="1156" s="2" customFormat="1" ht="12.75">
      <c r="C1156" s="115"/>
    </row>
    <row r="1157" s="2" customFormat="1" ht="12.75">
      <c r="C1157" s="115"/>
    </row>
    <row r="1158" s="2" customFormat="1" ht="12.75">
      <c r="C1158" s="115"/>
    </row>
    <row r="1159" s="2" customFormat="1" ht="12.75">
      <c r="C1159" s="115"/>
    </row>
    <row r="1160" s="2" customFormat="1" ht="12.75">
      <c r="C1160" s="115"/>
    </row>
    <row r="1161" s="2" customFormat="1" ht="12.75">
      <c r="C1161" s="115"/>
    </row>
    <row r="1162" s="2" customFormat="1" ht="12.75">
      <c r="C1162" s="115"/>
    </row>
    <row r="1163" s="2" customFormat="1" ht="12.75">
      <c r="C1163" s="115"/>
    </row>
    <row r="1164" s="2" customFormat="1" ht="12.75">
      <c r="C1164" s="115"/>
    </row>
    <row r="1165" s="2" customFormat="1" ht="12.75">
      <c r="C1165" s="115"/>
    </row>
    <row r="1166" s="2" customFormat="1" ht="12.75">
      <c r="C1166" s="115"/>
    </row>
    <row r="1167" s="2" customFormat="1" ht="12.75">
      <c r="C1167" s="115"/>
    </row>
    <row r="1168" s="2" customFormat="1" ht="12.75">
      <c r="C1168" s="115"/>
    </row>
    <row r="1169" s="2" customFormat="1" ht="12.75">
      <c r="C1169" s="115"/>
    </row>
    <row r="1170" s="2" customFormat="1" ht="12.75">
      <c r="C1170" s="115"/>
    </row>
    <row r="1171" s="2" customFormat="1" ht="12.75">
      <c r="C1171" s="115"/>
    </row>
    <row r="1172" s="2" customFormat="1" ht="12.75">
      <c r="C1172" s="115"/>
    </row>
    <row r="1173" s="2" customFormat="1" ht="12.75">
      <c r="C1173" s="115"/>
    </row>
    <row r="1174" s="2" customFormat="1" ht="12.75">
      <c r="C1174" s="115"/>
    </row>
    <row r="1175" s="2" customFormat="1" ht="12.75">
      <c r="C1175" s="115"/>
    </row>
    <row r="1176" s="2" customFormat="1" ht="12.75">
      <c r="C1176" s="115"/>
    </row>
    <row r="1177" s="2" customFormat="1" ht="12.75">
      <c r="C1177" s="115"/>
    </row>
    <row r="1178" s="2" customFormat="1" ht="12.75">
      <c r="C1178" s="115"/>
    </row>
    <row r="1179" s="2" customFormat="1" ht="12.75">
      <c r="C1179" s="115"/>
    </row>
    <row r="1180" s="2" customFormat="1" ht="12.75">
      <c r="C1180" s="115"/>
    </row>
    <row r="1181" s="2" customFormat="1" ht="12.75">
      <c r="C1181" s="115"/>
    </row>
    <row r="1182" s="2" customFormat="1" ht="12.75">
      <c r="C1182" s="115"/>
    </row>
    <row r="1183" s="2" customFormat="1" ht="12.75">
      <c r="C1183" s="115"/>
    </row>
    <row r="1184" s="2" customFormat="1" ht="12.75">
      <c r="C1184" s="115"/>
    </row>
    <row r="1185" s="2" customFormat="1" ht="12.75">
      <c r="C1185" s="115"/>
    </row>
    <row r="1186" s="2" customFormat="1" ht="12.75">
      <c r="C1186" s="115"/>
    </row>
    <row r="1187" s="2" customFormat="1" ht="12.75">
      <c r="C1187" s="115"/>
    </row>
    <row r="1188" s="2" customFormat="1" ht="12.75">
      <c r="C1188" s="115"/>
    </row>
    <row r="1189" s="2" customFormat="1" ht="12.75">
      <c r="C1189" s="115"/>
    </row>
    <row r="1190" s="2" customFormat="1" ht="12.75">
      <c r="C1190" s="115"/>
    </row>
    <row r="1191" s="2" customFormat="1" ht="12.75">
      <c r="C1191" s="115"/>
    </row>
    <row r="1192" s="2" customFormat="1" ht="12.75">
      <c r="C1192" s="115"/>
    </row>
    <row r="1193" s="2" customFormat="1" ht="12.75">
      <c r="C1193" s="115"/>
    </row>
    <row r="1194" s="2" customFormat="1" ht="12.75">
      <c r="C1194" s="115"/>
    </row>
    <row r="1195" s="2" customFormat="1" ht="12.75">
      <c r="C1195" s="115"/>
    </row>
    <row r="1196" s="2" customFormat="1" ht="12.75">
      <c r="C1196" s="115"/>
    </row>
    <row r="1197" s="2" customFormat="1" ht="12.75">
      <c r="C1197" s="115"/>
    </row>
    <row r="1198" s="2" customFormat="1" ht="12.75">
      <c r="C1198" s="115"/>
    </row>
    <row r="1199" s="2" customFormat="1" ht="12.75">
      <c r="C1199" s="115"/>
    </row>
    <row r="1200" s="2" customFormat="1" ht="12.75">
      <c r="C1200" s="115"/>
    </row>
    <row r="1201" s="2" customFormat="1" ht="12.75">
      <c r="C1201" s="115"/>
    </row>
    <row r="1202" s="2" customFormat="1" ht="12.75">
      <c r="C1202" s="115"/>
    </row>
    <row r="1203" s="2" customFormat="1" ht="12.75">
      <c r="C1203" s="115"/>
    </row>
    <row r="1204" s="2" customFormat="1" ht="12.75">
      <c r="C1204" s="115"/>
    </row>
    <row r="1205" s="2" customFormat="1" ht="12.75">
      <c r="C1205" s="115"/>
    </row>
    <row r="1206" s="2" customFormat="1" ht="12.75">
      <c r="C1206" s="115"/>
    </row>
    <row r="1207" s="2" customFormat="1" ht="12.75">
      <c r="C1207" s="115"/>
    </row>
    <row r="1208" s="2" customFormat="1" ht="12.75">
      <c r="C1208" s="115"/>
    </row>
    <row r="1209" s="2" customFormat="1" ht="12.75">
      <c r="C1209" s="115"/>
    </row>
    <row r="1210" s="2" customFormat="1" ht="12.75">
      <c r="C1210" s="115"/>
    </row>
    <row r="1211" s="2" customFormat="1" ht="12.75">
      <c r="C1211" s="115"/>
    </row>
    <row r="1212" s="2" customFormat="1" ht="12.75">
      <c r="C1212" s="115"/>
    </row>
    <row r="1213" s="2" customFormat="1" ht="12.75">
      <c r="C1213" s="115"/>
    </row>
    <row r="1214" s="2" customFormat="1" ht="12.75">
      <c r="C1214" s="115"/>
    </row>
    <row r="1215" s="2" customFormat="1" ht="12.75">
      <c r="C1215" s="115"/>
    </row>
    <row r="1216" s="2" customFormat="1" ht="12.75">
      <c r="C1216" s="115"/>
    </row>
    <row r="1217" s="2" customFormat="1" ht="12.75">
      <c r="C1217" s="115"/>
    </row>
    <row r="1218" s="2" customFormat="1" ht="12.75">
      <c r="C1218" s="115"/>
    </row>
    <row r="1219" s="2" customFormat="1" ht="12.75">
      <c r="C1219" s="115"/>
    </row>
    <row r="1220" s="2" customFormat="1" ht="12.75">
      <c r="C1220" s="115"/>
    </row>
    <row r="1221" s="2" customFormat="1" ht="12.75">
      <c r="C1221" s="115"/>
    </row>
    <row r="1222" s="2" customFormat="1" ht="12.75">
      <c r="C1222" s="115"/>
    </row>
    <row r="1223" s="2" customFormat="1" ht="12.75">
      <c r="C1223" s="115"/>
    </row>
    <row r="1224" s="2" customFormat="1" ht="12.75">
      <c r="C1224" s="115"/>
    </row>
    <row r="1225" s="2" customFormat="1" ht="12.75">
      <c r="C1225" s="115"/>
    </row>
    <row r="1226" s="2" customFormat="1" ht="12.75">
      <c r="C1226" s="115"/>
    </row>
    <row r="1227" s="2" customFormat="1" ht="12.75">
      <c r="C1227" s="115"/>
    </row>
    <row r="1228" s="2" customFormat="1" ht="12.75">
      <c r="C1228" s="115"/>
    </row>
    <row r="1229" s="2" customFormat="1" ht="12.75">
      <c r="C1229" s="115"/>
    </row>
    <row r="1230" s="2" customFormat="1" ht="12.75">
      <c r="C1230" s="115"/>
    </row>
    <row r="1231" s="2" customFormat="1" ht="12.75">
      <c r="C1231" s="115"/>
    </row>
    <row r="1232" s="2" customFormat="1" ht="12.75">
      <c r="C1232" s="115"/>
    </row>
    <row r="1233" s="2" customFormat="1" ht="12.75">
      <c r="C1233" s="115"/>
    </row>
    <row r="1234" s="2" customFormat="1" ht="12.75">
      <c r="C1234" s="115"/>
    </row>
    <row r="1235" s="2" customFormat="1" ht="12.75">
      <c r="C1235" s="115"/>
    </row>
    <row r="1236" s="2" customFormat="1" ht="12.75">
      <c r="C1236" s="115"/>
    </row>
    <row r="1237" s="2" customFormat="1" ht="12.75">
      <c r="C1237" s="115"/>
    </row>
    <row r="1238" s="2" customFormat="1" ht="12.75">
      <c r="C1238" s="115"/>
    </row>
    <row r="1239" s="2" customFormat="1" ht="12.75">
      <c r="C1239" s="115"/>
    </row>
    <row r="1240" s="2" customFormat="1" ht="12.75">
      <c r="C1240" s="115"/>
    </row>
    <row r="1241" s="2" customFormat="1" ht="12.75">
      <c r="C1241" s="115"/>
    </row>
    <row r="1242" s="2" customFormat="1" ht="12.75">
      <c r="C1242" s="115"/>
    </row>
    <row r="1243" s="2" customFormat="1" ht="12.75">
      <c r="C1243" s="115"/>
    </row>
    <row r="1244" s="2" customFormat="1" ht="12.75">
      <c r="C1244" s="115"/>
    </row>
    <row r="1245" s="2" customFormat="1" ht="12.75">
      <c r="C1245" s="115"/>
    </row>
    <row r="1246" s="2" customFormat="1" ht="12.75">
      <c r="C1246" s="115"/>
    </row>
    <row r="1247" s="2" customFormat="1" ht="12.75">
      <c r="C1247" s="115"/>
    </row>
    <row r="1248" s="2" customFormat="1" ht="12.75">
      <c r="C1248" s="115"/>
    </row>
    <row r="1249" s="2" customFormat="1" ht="12.75">
      <c r="C1249" s="115"/>
    </row>
    <row r="1250" s="2" customFormat="1" ht="12.75">
      <c r="C1250" s="115"/>
    </row>
    <row r="1251" s="2" customFormat="1" ht="12.75">
      <c r="C1251" s="115"/>
    </row>
    <row r="1252" s="2" customFormat="1" ht="12.75">
      <c r="C1252" s="115"/>
    </row>
    <row r="1253" s="2" customFormat="1" ht="12.75">
      <c r="C1253" s="115"/>
    </row>
    <row r="1254" s="2" customFormat="1" ht="12.75">
      <c r="C1254" s="115"/>
    </row>
    <row r="1255" s="2" customFormat="1" ht="12.75">
      <c r="C1255" s="115"/>
    </row>
    <row r="1256" s="2" customFormat="1" ht="12.75">
      <c r="C1256" s="115"/>
    </row>
    <row r="1257" s="2" customFormat="1" ht="12.75">
      <c r="C1257" s="115"/>
    </row>
    <row r="1258" s="2" customFormat="1" ht="12.75">
      <c r="C1258" s="115"/>
    </row>
    <row r="1259" s="2" customFormat="1" ht="12.75">
      <c r="C1259" s="115"/>
    </row>
    <row r="1260" s="2" customFormat="1" ht="12.75">
      <c r="C1260" s="115"/>
    </row>
    <row r="1261" s="2" customFormat="1" ht="12.75">
      <c r="C1261" s="115"/>
    </row>
    <row r="1262" s="2" customFormat="1" ht="12.75">
      <c r="C1262" s="115"/>
    </row>
    <row r="1263" s="2" customFormat="1" ht="12.75">
      <c r="C1263" s="115"/>
    </row>
    <row r="1264" s="2" customFormat="1" ht="12.75">
      <c r="C1264" s="115"/>
    </row>
    <row r="1265" s="2" customFormat="1" ht="12.75">
      <c r="C1265" s="115"/>
    </row>
    <row r="1266" s="2" customFormat="1" ht="12.75">
      <c r="C1266" s="115"/>
    </row>
    <row r="1267" s="2" customFormat="1" ht="12.75">
      <c r="C1267" s="115"/>
    </row>
    <row r="1268" s="2" customFormat="1" ht="12.75">
      <c r="C1268" s="115"/>
    </row>
    <row r="1269" s="2" customFormat="1" ht="12.75">
      <c r="C1269" s="115"/>
    </row>
    <row r="1270" s="2" customFormat="1" ht="12.75">
      <c r="C1270" s="115"/>
    </row>
    <row r="1271" s="2" customFormat="1" ht="12.75">
      <c r="C1271" s="115"/>
    </row>
    <row r="1272" s="2" customFormat="1" ht="12.75">
      <c r="C1272" s="115"/>
    </row>
    <row r="1273" s="2" customFormat="1" ht="12.75">
      <c r="C1273" s="115"/>
    </row>
    <row r="1274" s="2" customFormat="1" ht="12.75">
      <c r="C1274" s="115"/>
    </row>
    <row r="1275" s="2" customFormat="1" ht="12.75">
      <c r="C1275" s="115"/>
    </row>
    <row r="1276" s="2" customFormat="1" ht="12.75">
      <c r="C1276" s="115"/>
    </row>
    <row r="1277" s="2" customFormat="1" ht="12.75">
      <c r="C1277" s="115"/>
    </row>
    <row r="1278" s="2" customFormat="1" ht="12.75">
      <c r="C1278" s="115"/>
    </row>
    <row r="1279" s="2" customFormat="1" ht="12.75">
      <c r="C1279" s="115"/>
    </row>
    <row r="1280" s="2" customFormat="1" ht="12.75">
      <c r="C1280" s="115"/>
    </row>
    <row r="1281" s="2" customFormat="1" ht="12.75">
      <c r="C1281" s="115"/>
    </row>
    <row r="1282" s="2" customFormat="1" ht="12.75">
      <c r="C1282" s="115"/>
    </row>
    <row r="1283" s="2" customFormat="1" ht="12.75">
      <c r="C1283" s="115"/>
    </row>
    <row r="1284" s="2" customFormat="1" ht="12.75">
      <c r="C1284" s="115"/>
    </row>
    <row r="1285" s="2" customFormat="1" ht="12.75">
      <c r="C1285" s="115"/>
    </row>
    <row r="1286" s="2" customFormat="1" ht="12.75">
      <c r="C1286" s="115"/>
    </row>
    <row r="1287" s="2" customFormat="1" ht="12.75">
      <c r="C1287" s="115"/>
    </row>
    <row r="1288" s="2" customFormat="1" ht="12.75">
      <c r="C1288" s="115"/>
    </row>
    <row r="1289" s="2" customFormat="1" ht="12.75">
      <c r="C1289" s="115"/>
    </row>
    <row r="1290" s="2" customFormat="1" ht="12.75">
      <c r="C1290" s="115"/>
    </row>
    <row r="1291" s="2" customFormat="1" ht="12.75">
      <c r="C1291" s="115"/>
    </row>
    <row r="1292" s="2" customFormat="1" ht="12.75">
      <c r="C1292" s="115"/>
    </row>
    <row r="1293" s="2" customFormat="1" ht="12.75">
      <c r="C1293" s="115"/>
    </row>
    <row r="1294" s="2" customFormat="1" ht="12.75">
      <c r="C1294" s="115"/>
    </row>
    <row r="1295" s="2" customFormat="1" ht="12.75">
      <c r="C1295" s="115"/>
    </row>
    <row r="1296" s="2" customFormat="1" ht="12.75">
      <c r="C1296" s="115"/>
    </row>
    <row r="1297" s="2" customFormat="1" ht="12.75">
      <c r="C1297" s="115"/>
    </row>
    <row r="1298" s="2" customFormat="1" ht="12.75">
      <c r="C1298" s="115"/>
    </row>
    <row r="1299" s="2" customFormat="1" ht="12.75">
      <c r="C1299" s="115"/>
    </row>
    <row r="1300" s="2" customFormat="1" ht="12.75">
      <c r="C1300" s="115"/>
    </row>
    <row r="1301" s="2" customFormat="1" ht="12.75">
      <c r="C1301" s="115"/>
    </row>
    <row r="1302" s="2" customFormat="1" ht="12.75">
      <c r="C1302" s="115"/>
    </row>
    <row r="1303" s="2" customFormat="1" ht="12.75">
      <c r="C1303" s="115"/>
    </row>
    <row r="1304" s="2" customFormat="1" ht="12.75">
      <c r="C1304" s="115"/>
    </row>
    <row r="1305" s="2" customFormat="1" ht="12.75">
      <c r="C1305" s="115"/>
    </row>
    <row r="1306" s="2" customFormat="1" ht="12.75">
      <c r="C1306" s="115"/>
    </row>
    <row r="1307" s="2" customFormat="1" ht="12.75">
      <c r="C1307" s="115"/>
    </row>
    <row r="1308" s="2" customFormat="1" ht="12.75">
      <c r="C1308" s="115"/>
    </row>
    <row r="1309" s="2" customFormat="1" ht="12.75">
      <c r="C1309" s="115"/>
    </row>
    <row r="1310" s="2" customFormat="1" ht="12.75">
      <c r="C1310" s="115"/>
    </row>
    <row r="1311" s="2" customFormat="1" ht="12.75">
      <c r="C1311" s="115"/>
    </row>
    <row r="1312" s="2" customFormat="1" ht="12.75">
      <c r="C1312" s="115"/>
    </row>
    <row r="1313" s="2" customFormat="1" ht="12.75">
      <c r="C1313" s="115"/>
    </row>
    <row r="1314" s="2" customFormat="1" ht="12.75">
      <c r="C1314" s="115"/>
    </row>
    <row r="1315" s="2" customFormat="1" ht="12.75">
      <c r="C1315" s="115"/>
    </row>
    <row r="1316" s="2" customFormat="1" ht="12.75">
      <c r="C1316" s="115"/>
    </row>
    <row r="1317" s="2" customFormat="1" ht="12.75">
      <c r="C1317" s="115"/>
    </row>
    <row r="1318" s="2" customFormat="1" ht="12.75">
      <c r="C1318" s="115"/>
    </row>
    <row r="1319" s="2" customFormat="1" ht="12.75">
      <c r="C1319" s="115"/>
    </row>
    <row r="1320" s="2" customFormat="1" ht="12.75">
      <c r="C1320" s="115"/>
    </row>
    <row r="1321" s="2" customFormat="1" ht="12.75">
      <c r="C1321" s="115"/>
    </row>
    <row r="1322" s="2" customFormat="1" ht="12.75">
      <c r="C1322" s="115"/>
    </row>
    <row r="1323" s="2" customFormat="1" ht="12.75">
      <c r="C1323" s="115"/>
    </row>
    <row r="1324" s="2" customFormat="1" ht="12.75">
      <c r="C1324" s="115"/>
    </row>
    <row r="1325" s="2" customFormat="1" ht="12.75">
      <c r="C1325" s="115"/>
    </row>
    <row r="1326" s="2" customFormat="1" ht="12.75">
      <c r="C1326" s="115"/>
    </row>
    <row r="1327" s="2" customFormat="1" ht="12.75">
      <c r="C1327" s="115"/>
    </row>
    <row r="1328" s="2" customFormat="1" ht="12.75">
      <c r="C1328" s="115"/>
    </row>
    <row r="1329" s="2" customFormat="1" ht="12.75">
      <c r="C1329" s="115"/>
    </row>
    <row r="1330" s="2" customFormat="1" ht="12.75">
      <c r="C1330" s="115"/>
    </row>
    <row r="1331" s="2" customFormat="1" ht="12.75">
      <c r="C1331" s="115"/>
    </row>
    <row r="1332" s="2" customFormat="1" ht="12.75">
      <c r="C1332" s="115"/>
    </row>
    <row r="1333" s="2" customFormat="1" ht="12.75">
      <c r="C1333" s="115"/>
    </row>
    <row r="1334" s="2" customFormat="1" ht="12.75">
      <c r="C1334" s="115"/>
    </row>
    <row r="1335" s="2" customFormat="1" ht="12.75">
      <c r="C1335" s="115"/>
    </row>
    <row r="1336" s="2" customFormat="1" ht="12.75">
      <c r="C1336" s="115"/>
    </row>
    <row r="1337" s="2" customFormat="1" ht="12.75">
      <c r="C1337" s="115"/>
    </row>
    <row r="1338" s="2" customFormat="1" ht="12.75">
      <c r="C1338" s="115"/>
    </row>
    <row r="1339" s="2" customFormat="1" ht="12.75">
      <c r="C1339" s="115"/>
    </row>
    <row r="1340" s="2" customFormat="1" ht="12.75">
      <c r="C1340" s="115"/>
    </row>
    <row r="1341" s="2" customFormat="1" ht="12.75">
      <c r="C1341" s="115"/>
    </row>
    <row r="1342" s="2" customFormat="1" ht="12.75">
      <c r="C1342" s="115"/>
    </row>
    <row r="1343" s="2" customFormat="1" ht="12.75">
      <c r="C1343" s="115"/>
    </row>
    <row r="1344" s="2" customFormat="1" ht="12.75">
      <c r="C1344" s="115"/>
    </row>
    <row r="1345" s="2" customFormat="1" ht="12.75">
      <c r="C1345" s="115"/>
    </row>
    <row r="1346" s="2" customFormat="1" ht="12.75">
      <c r="C1346" s="115"/>
    </row>
    <row r="1347" s="2" customFormat="1" ht="12.75">
      <c r="C1347" s="115"/>
    </row>
    <row r="1348" s="2" customFormat="1" ht="12.75">
      <c r="C1348" s="115"/>
    </row>
    <row r="1349" s="2" customFormat="1" ht="12.75">
      <c r="C1349" s="115"/>
    </row>
    <row r="1350" s="2" customFormat="1" ht="12.75">
      <c r="C1350" s="115"/>
    </row>
    <row r="1351" s="2" customFormat="1" ht="12.75">
      <c r="C1351" s="115"/>
    </row>
    <row r="1352" s="2" customFormat="1" ht="12.75">
      <c r="C1352" s="115"/>
    </row>
    <row r="1353" s="2" customFormat="1" ht="12.75">
      <c r="C1353" s="115"/>
    </row>
    <row r="1354" s="2" customFormat="1" ht="12.75">
      <c r="C1354" s="115"/>
    </row>
    <row r="1355" s="2" customFormat="1" ht="12.75">
      <c r="C1355" s="115"/>
    </row>
    <row r="1356" s="2" customFormat="1" ht="12.75">
      <c r="C1356" s="115"/>
    </row>
    <row r="1357" s="2" customFormat="1" ht="12.75">
      <c r="C1357" s="115"/>
    </row>
    <row r="1358" s="2" customFormat="1" ht="12.75">
      <c r="C1358" s="115"/>
    </row>
    <row r="1359" s="2" customFormat="1" ht="12.75">
      <c r="C1359" s="115"/>
    </row>
    <row r="1360" s="2" customFormat="1" ht="12.75">
      <c r="C1360" s="115"/>
    </row>
    <row r="1361" s="2" customFormat="1" ht="12.75">
      <c r="C1361" s="115"/>
    </row>
    <row r="1362" s="2" customFormat="1" ht="12.75">
      <c r="C1362" s="115"/>
    </row>
    <row r="1363" s="2" customFormat="1" ht="12.75">
      <c r="C1363" s="115"/>
    </row>
    <row r="1364" s="2" customFormat="1" ht="12.75">
      <c r="C1364" s="115"/>
    </row>
    <row r="1365" s="2" customFormat="1" ht="12.75">
      <c r="C1365" s="115"/>
    </row>
    <row r="1366" s="2" customFormat="1" ht="12.75">
      <c r="C1366" s="115"/>
    </row>
    <row r="1367" s="2" customFormat="1" ht="12.75">
      <c r="C1367" s="115"/>
    </row>
    <row r="1368" s="2" customFormat="1" ht="12.75">
      <c r="C1368" s="115"/>
    </row>
    <row r="1369" s="2" customFormat="1" ht="12.75">
      <c r="C1369" s="115"/>
    </row>
    <row r="1370" s="2" customFormat="1" ht="12.75">
      <c r="C1370" s="115"/>
    </row>
    <row r="1371" s="2" customFormat="1" ht="12.75">
      <c r="C1371" s="115"/>
    </row>
    <row r="1372" s="2" customFormat="1" ht="12.75">
      <c r="C1372" s="115"/>
    </row>
    <row r="1373" s="2" customFormat="1" ht="12.75">
      <c r="C1373" s="115"/>
    </row>
    <row r="1374" s="2" customFormat="1" ht="12.75">
      <c r="C1374" s="115"/>
    </row>
    <row r="1375" s="2" customFormat="1" ht="12.75">
      <c r="C1375" s="115"/>
    </row>
    <row r="1376" s="2" customFormat="1" ht="12.75">
      <c r="C1376" s="115"/>
    </row>
    <row r="1377" s="2" customFormat="1" ht="12.75">
      <c r="C1377" s="115"/>
    </row>
    <row r="1378" s="2" customFormat="1" ht="12.75">
      <c r="C1378" s="115"/>
    </row>
    <row r="1379" s="2" customFormat="1" ht="12.75">
      <c r="C1379" s="115"/>
    </row>
    <row r="1380" s="2" customFormat="1" ht="12.75">
      <c r="C1380" s="115"/>
    </row>
    <row r="1381" s="2" customFormat="1" ht="12.75">
      <c r="C1381" s="115"/>
    </row>
    <row r="1382" s="2" customFormat="1" ht="12.75">
      <c r="C1382" s="115"/>
    </row>
    <row r="1383" s="2" customFormat="1" ht="12.75">
      <c r="C1383" s="115"/>
    </row>
    <row r="1384" s="2" customFormat="1" ht="12.75">
      <c r="C1384" s="115"/>
    </row>
    <row r="1385" s="2" customFormat="1" ht="12.75">
      <c r="C1385" s="115"/>
    </row>
    <row r="1386" s="2" customFormat="1" ht="12.75">
      <c r="C1386" s="115"/>
    </row>
    <row r="1387" s="2" customFormat="1" ht="12.75">
      <c r="C1387" s="115"/>
    </row>
    <row r="1388" s="2" customFormat="1" ht="12.75">
      <c r="C1388" s="115"/>
    </row>
    <row r="1389" s="2" customFormat="1" ht="12.75">
      <c r="C1389" s="115"/>
    </row>
    <row r="1390" s="2" customFormat="1" ht="12.75">
      <c r="C1390" s="115"/>
    </row>
    <row r="1391" s="2" customFormat="1" ht="12.75">
      <c r="C1391" s="115"/>
    </row>
    <row r="1392" s="2" customFormat="1" ht="12.75">
      <c r="C1392" s="115"/>
    </row>
    <row r="1393" s="2" customFormat="1" ht="12.75">
      <c r="C1393" s="115"/>
    </row>
    <row r="1394" s="2" customFormat="1" ht="12.75">
      <c r="C1394" s="115"/>
    </row>
    <row r="1395" s="2" customFormat="1" ht="12.75">
      <c r="C1395" s="115"/>
    </row>
    <row r="1396" s="2" customFormat="1" ht="12.75">
      <c r="C1396" s="115"/>
    </row>
    <row r="1397" s="2" customFormat="1" ht="12.75">
      <c r="C1397" s="115"/>
    </row>
    <row r="1398" s="2" customFormat="1" ht="12.75">
      <c r="C1398" s="115"/>
    </row>
    <row r="1399" s="2" customFormat="1" ht="12.75">
      <c r="C1399" s="115"/>
    </row>
    <row r="1400" s="2" customFormat="1" ht="12.75">
      <c r="C1400" s="115"/>
    </row>
    <row r="1401" s="2" customFormat="1" ht="12.75">
      <c r="C1401" s="115"/>
    </row>
    <row r="1402" s="2" customFormat="1" ht="12.75">
      <c r="C1402" s="115"/>
    </row>
    <row r="1403" s="2" customFormat="1" ht="12.75">
      <c r="C1403" s="115"/>
    </row>
    <row r="1404" s="2" customFormat="1" ht="12.75">
      <c r="C1404" s="115"/>
    </row>
    <row r="1405" s="2" customFormat="1" ht="12.75">
      <c r="C1405" s="115"/>
    </row>
    <row r="1406" s="2" customFormat="1" ht="12.75">
      <c r="C1406" s="115"/>
    </row>
    <row r="1407" s="2" customFormat="1" ht="12.75">
      <c r="C1407" s="115"/>
    </row>
    <row r="1408" s="2" customFormat="1" ht="12.75">
      <c r="C1408" s="115"/>
    </row>
    <row r="1409" s="2" customFormat="1" ht="12.75">
      <c r="C1409" s="115"/>
    </row>
    <row r="1410" s="2" customFormat="1" ht="12.75">
      <c r="C1410" s="115"/>
    </row>
    <row r="1412" ht="12.75">
      <c r="F1412" s="3"/>
    </row>
  </sheetData>
  <sheetProtection/>
  <mergeCells count="16">
    <mergeCell ref="A19:A20"/>
    <mergeCell ref="B19:E19"/>
    <mergeCell ref="F19:F20"/>
    <mergeCell ref="A17:F17"/>
    <mergeCell ref="B1:F1"/>
    <mergeCell ref="B2:F2"/>
    <mergeCell ref="B3:F3"/>
    <mergeCell ref="B4:F4"/>
    <mergeCell ref="E7:F7"/>
    <mergeCell ref="B8:F8"/>
    <mergeCell ref="B9:F9"/>
    <mergeCell ref="A10:F10"/>
    <mergeCell ref="A11:F11"/>
    <mergeCell ref="A12:F12"/>
    <mergeCell ref="A14:F16"/>
    <mergeCell ref="B13:F13"/>
  </mergeCells>
  <printOptions/>
  <pageMargins left="0.5905511811023623" right="0.3937007874015748" top="0.3937007874015748" bottom="0.3937007874015748" header="0.15748031496062992" footer="0.2755905511811024"/>
  <pageSetup fitToHeight="9" horizontalDpi="600" verticalDpi="600" orientation="portrait" paperSize="9" scale="6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2020-10-06T02:32:49Z</cp:lastPrinted>
  <dcterms:created xsi:type="dcterms:W3CDTF">2007-09-27T04:48:52Z</dcterms:created>
  <dcterms:modified xsi:type="dcterms:W3CDTF">2020-10-29T03:45:43Z</dcterms:modified>
  <cp:category/>
  <cp:version/>
  <cp:contentType/>
  <cp:contentStatus/>
</cp:coreProperties>
</file>