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'2019'!$13:$14</definedName>
    <definedName name="_xlnm.Print_Titles" localSheetId="0">'2019'!$13:$14</definedName>
    <definedName name="_xlnm.Print_Area" localSheetId="0">'2019'!$A$1:$D$69</definedName>
  </definedNames>
  <calcPr calcId="145621"/>
</workbook>
</file>

<file path=xl/calcChain.xml><?xml version="1.0" encoding="utf-8"?>
<calcChain xmlns="http://schemas.openxmlformats.org/spreadsheetml/2006/main">
  <c r="D21" i="21" l="1"/>
  <c r="D19" i="21" l="1"/>
  <c r="D18" i="21"/>
  <c r="D37" i="21"/>
  <c r="D36" i="21"/>
  <c r="D28" i="21"/>
  <c r="D32" i="21"/>
  <c r="D48" i="21"/>
  <c r="D61" i="21"/>
  <c r="D47" i="21"/>
  <c r="D39" i="21"/>
  <c r="D60" i="21"/>
  <c r="D51" i="21"/>
  <c r="D56" i="21"/>
  <c r="D22" i="21"/>
  <c r="D66" i="21"/>
  <c r="D42" i="21" l="1"/>
  <c r="D35" i="21"/>
  <c r="D26" i="21"/>
  <c r="D52" i="21"/>
  <c r="D64" i="21"/>
  <c r="D68" i="21"/>
  <c r="D24" i="21"/>
  <c r="D62" i="21"/>
  <c r="D40" i="21"/>
  <c r="D49" i="21"/>
  <c r="D30" i="21" l="1"/>
  <c r="D57" i="21"/>
  <c r="D16" i="21"/>
  <c r="D15" i="21" l="1"/>
</calcChain>
</file>

<file path=xl/sharedStrings.xml><?xml version="1.0" encoding="utf-8"?>
<sst xmlns="http://schemas.openxmlformats.org/spreadsheetml/2006/main" count="177" uniqueCount="83">
  <si>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</si>
  <si>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</si>
  <si>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</si>
  <si>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</si>
  <si>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</si>
  <si>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</si>
  <si>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</si>
  <si>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</si>
  <si>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</si>
  <si>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</si>
  <si>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</si>
  <si>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</si>
  <si>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</si>
  <si>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</si>
  <si>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</si>
  <si>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</si>
  <si>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</si>
  <si>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</si>
  <si>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</si>
  <si>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</si>
  <si>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</si>
  <si>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</si>
  <si>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</si>
  <si>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</si>
  <si>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</si>
  <si>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</si>
  <si>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</si>
  <si>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</si>
  <si>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</si>
  <si>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</si>
  <si>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</si>
  <si>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</si>
  <si>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</si>
  <si>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</si>
  <si>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</si>
  <si>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</si>
  <si>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</si>
  <si>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</si>
  <si>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</si>
  <si>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</si>
  <si>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</si>
  <si>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</si>
  <si>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</si>
  <si>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</si>
  <si>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</si>
  <si>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</si>
  <si>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</si>
  <si>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</si>
  <si>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</si>
  <si>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</si>
  <si>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</si>
  <si>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</si>
  <si>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</si>
  <si>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</si>
  <si>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</si>
  <si>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</si>
  <si>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</si>
  <si>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</si>
  <si>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</si>
  <si>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</si>
  <si>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</si>
  <si>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</si>
  <si>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</si>
  <si>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</si>
  <si>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</si>
  <si>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</si>
  <si>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</si>
  <si>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</si>
  <si>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</si>
  <si>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</si>
  <si>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</si>
  <si>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</si>
  <si>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</si>
  <si>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>Распределение бюджетных ассигнований по разделам и подразделам классификации расходов бюджета Сосновского муниципального района на 2019 год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</si>
  <si>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</si>
  <si>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</si>
  <si>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</si>
  <si>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</si>
  <si>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Приложение № 6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2019 год                                                                                                                         и на плановый период 2020 и 2021 годов"                                                                                                                                                          от " 19 " декабря  2018 г. № 513                                                                                                  </t>
  </si>
  <si>
    <t>к Решению Собрания депутатов</t>
  </si>
  <si>
    <t>Сосновского муниципального района</t>
  </si>
  <si>
    <t>от 29.12.2018 г. № 527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</si>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</sst>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0" fillId="0" borderId="0" xfId="3" applyFont="1"/>
    <xf numFmtId="165" fontId="0" fillId="0" borderId="0" xfId="0" applyNumberFormat="1"/>
    <xf numFmtId="164" fontId="6" fillId="0" borderId="0" xfId="3" applyNumberFormat="1" applyFont="1" applyFill="1"/>
    <xf numFmtId="0" fontId="5" fillId="0" borderId="4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43" fontId="1" fillId="2" borderId="2" xfId="3" applyNumberFormat="1" applyFont="1" applyFill="1" applyBorder="1" applyAlignment="1">
      <alignment vertical="center"/>
    </xf>
    <xf numFmtId="43" fontId="1" fillId="4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vertical="center" wrapText="1"/>
    </xf>
    <xf numFmtId="43" fontId="2" fillId="3" borderId="2" xfId="3" applyNumberFormat="1" applyFont="1" applyFill="1" applyBorder="1" applyAlignment="1">
      <alignment horizontal="center" vertical="center" wrapText="1"/>
    </xf>
    <xf numFmtId="43" fontId="1" fillId="4" borderId="2" xfId="3" applyNumberFormat="1" applyFont="1" applyFill="1" applyBorder="1" applyAlignment="1">
      <alignment horizontal="center" vertical="center" wrapText="1"/>
    </xf>
    <xf numFmtId="43" fontId="2" fillId="3" borderId="2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showRuler="0" zoomScaleSheetLayoutView="90" zoomScalePageLayoutView="84" workbookViewId="0">
      <selection activeCell="F29" sqref="F29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9.7109375" style="10" customWidth="1"/>
    <col min="5" max="5" width="20.140625" customWidth="1"/>
    <col min="6" max="21" width="15.7109375" customWidth="1"/>
  </cols>
  <sheetData>
    <row r="1" spans="1:8" x14ac:dyDescent="0.2">
      <c r="A1" s="45" t="s">
        <v>82</v>
      </c>
      <c r="B1" s="45"/>
      <c r="C1" s="45"/>
      <c r="D1" s="45"/>
    </row>
    <row r="2" spans="1:8" x14ac:dyDescent="0.2">
      <c r="A2" s="45" t="s">
        <v>79</v>
      </c>
      <c r="B2" s="45"/>
      <c r="C2" s="45"/>
      <c r="D2" s="45"/>
    </row>
    <row r="3" spans="1:8" x14ac:dyDescent="0.2">
      <c r="A3" s="45" t="s">
        <v>80</v>
      </c>
      <c r="B3" s="45"/>
      <c r="C3" s="45"/>
      <c r="D3" s="45"/>
    </row>
    <row r="4" spans="1:8" x14ac:dyDescent="0.2">
      <c r="A4" s="45" t="s">
        <v>81</v>
      </c>
      <c r="B4" s="45"/>
      <c r="C4" s="45"/>
      <c r="D4" s="45"/>
    </row>
    <row r="5" spans="1:8" x14ac:dyDescent="0.2">
      <c r="A5" s="44"/>
      <c r="B5" s="44"/>
      <c r="C5" s="44"/>
      <c r="D5" s="44"/>
    </row>
    <row r="7" spans="1:8" s="1" customFormat="1" ht="66.75" customHeight="1" x14ac:dyDescent="0.2">
      <c r="A7" s="47" t="s">
        <v>78</v>
      </c>
      <c r="B7" s="47"/>
      <c r="C7" s="47"/>
      <c r="D7" s="47"/>
      <c r="E7" s="13"/>
      <c r="F7" s="54"/>
      <c r="G7" s="54"/>
      <c r="H7" s="54"/>
    </row>
    <row r="8" spans="1:8" s="1" customFormat="1" ht="29.25" customHeight="1" x14ac:dyDescent="0.2">
      <c r="A8" s="48" t="s">
        <v>73</v>
      </c>
      <c r="B8" s="48"/>
      <c r="C8" s="48"/>
      <c r="D8" s="48"/>
      <c r="F8" s="54"/>
      <c r="G8" s="54"/>
      <c r="H8" s="54"/>
    </row>
    <row r="9" spans="1:8" ht="30" customHeight="1" x14ac:dyDescent="0.2">
      <c r="A9" s="48"/>
      <c r="B9" s="48"/>
      <c r="C9" s="48"/>
      <c r="D9" s="48"/>
      <c r="F9" s="54"/>
      <c r="G9" s="54"/>
      <c r="H9" s="54"/>
    </row>
    <row r="10" spans="1:8" ht="12.75" hidden="1" customHeight="1" x14ac:dyDescent="0.2">
      <c r="A10" s="49"/>
      <c r="B10" s="50"/>
      <c r="C10" s="50"/>
      <c r="D10" s="50"/>
      <c r="F10" s="54"/>
      <c r="G10" s="54"/>
      <c r="H10" s="54"/>
    </row>
    <row r="11" spans="1:8" ht="7.5" customHeight="1" x14ac:dyDescent="0.25">
      <c r="A11" s="15"/>
      <c r="B11" s="15"/>
      <c r="C11" s="15"/>
      <c r="D11" s="15"/>
    </row>
    <row r="12" spans="1:8" ht="12.75" customHeight="1" x14ac:dyDescent="0.25">
      <c r="A12" s="15"/>
      <c r="B12" s="14"/>
      <c r="C12" s="14"/>
      <c r="D12" s="15"/>
    </row>
    <row r="13" spans="1:8" ht="47.25" customHeight="1" x14ac:dyDescent="0.2">
      <c r="A13" s="3" t="s">
        <v>16</v>
      </c>
      <c r="B13" s="4" t="s">
        <v>3</v>
      </c>
      <c r="C13" s="4" t="s">
        <v>4</v>
      </c>
      <c r="D13" s="11" t="s">
        <v>20</v>
      </c>
    </row>
    <row r="14" spans="1:8" x14ac:dyDescent="0.2">
      <c r="A14" s="9" t="s">
        <v>2</v>
      </c>
      <c r="B14" s="9" t="s">
        <v>21</v>
      </c>
      <c r="C14" s="9" t="s">
        <v>0</v>
      </c>
      <c r="D14" s="12" t="s">
        <v>1</v>
      </c>
    </row>
    <row r="15" spans="1:8" ht="18.75" customHeight="1" x14ac:dyDescent="0.2">
      <c r="A15" s="51" t="s">
        <v>52</v>
      </c>
      <c r="B15" s="52"/>
      <c r="C15" s="53"/>
      <c r="D15" s="36">
        <f>D16+D24+D26+D30+D35+D40+D42+D49+D52+D57+D62+D64+D68+D66</f>
        <v>2835822000</v>
      </c>
      <c r="E15" s="16"/>
    </row>
    <row r="16" spans="1:8" ht="15.75" customHeight="1" x14ac:dyDescent="0.2">
      <c r="A16" s="31" t="s">
        <v>19</v>
      </c>
      <c r="B16" s="32" t="s">
        <v>5</v>
      </c>
      <c r="C16" s="32" t="s">
        <v>53</v>
      </c>
      <c r="D16" s="37">
        <f>D17+D18+D19+D21+D22+D23+D20</f>
        <v>109524586.44</v>
      </c>
      <c r="F16" s="17"/>
    </row>
    <row r="17" spans="1:5" ht="18.75" customHeight="1" x14ac:dyDescent="0.2">
      <c r="A17" s="24" t="s">
        <v>54</v>
      </c>
      <c r="B17" s="25" t="s">
        <v>5</v>
      </c>
      <c r="C17" s="25" t="s">
        <v>6</v>
      </c>
      <c r="D17" s="38">
        <v>1967596</v>
      </c>
    </row>
    <row r="18" spans="1:5" ht="27.75" customHeight="1" x14ac:dyDescent="0.2">
      <c r="A18" s="26" t="s">
        <v>43</v>
      </c>
      <c r="B18" s="25" t="s">
        <v>5</v>
      </c>
      <c r="C18" s="25" t="s">
        <v>8</v>
      </c>
      <c r="D18" s="38">
        <f>1380163+11190+40000+416809+170000+650000+1554118+42100</f>
        <v>4264380</v>
      </c>
    </row>
    <row r="19" spans="1:5" ht="26.25" customHeight="1" x14ac:dyDescent="0.2">
      <c r="A19" s="27" t="s">
        <v>22</v>
      </c>
      <c r="B19" s="25" t="s">
        <v>5</v>
      </c>
      <c r="C19" s="25" t="s">
        <v>7</v>
      </c>
      <c r="D19" s="38">
        <f>801800+129900+112800+62400+33657874+350000+10162684+3250500+13978192+380000</f>
        <v>62886150</v>
      </c>
    </row>
    <row r="20" spans="1:5" ht="15.75" customHeight="1" x14ac:dyDescent="0.2">
      <c r="A20" s="27" t="s">
        <v>69</v>
      </c>
      <c r="B20" s="25" t="s">
        <v>5</v>
      </c>
      <c r="C20" s="25" t="s">
        <v>10</v>
      </c>
      <c r="D20" s="38">
        <v>6800</v>
      </c>
    </row>
    <row r="21" spans="1:5" ht="24.75" customHeight="1" x14ac:dyDescent="0.2">
      <c r="A21" s="26" t="s">
        <v>50</v>
      </c>
      <c r="B21" s="25" t="s">
        <v>5</v>
      </c>
      <c r="C21" s="25" t="s">
        <v>14</v>
      </c>
      <c r="D21" s="38">
        <f>17235668+12000+1040971+1000+314374+51000+110000+1171409+1000-3.56</f>
        <v>19937418.440000001</v>
      </c>
    </row>
    <row r="22" spans="1:5" ht="15.75" customHeight="1" x14ac:dyDescent="0.2">
      <c r="A22" s="26" t="s">
        <v>23</v>
      </c>
      <c r="B22" s="25" t="s">
        <v>5</v>
      </c>
      <c r="C22" s="25" t="s">
        <v>15</v>
      </c>
      <c r="D22" s="38">
        <f>2000000+501400</f>
        <v>2501400</v>
      </c>
      <c r="E22" s="21"/>
    </row>
    <row r="23" spans="1:5" ht="15.75" customHeight="1" x14ac:dyDescent="0.2">
      <c r="A23" s="28" t="s">
        <v>24</v>
      </c>
      <c r="B23" s="25" t="s">
        <v>5</v>
      </c>
      <c r="C23" s="25" t="s">
        <v>68</v>
      </c>
      <c r="D23" s="38">
        <v>17960842</v>
      </c>
      <c r="E23" s="21"/>
    </row>
    <row r="24" spans="1:5" ht="15.75" customHeight="1" x14ac:dyDescent="0.2">
      <c r="A24" s="33" t="s">
        <v>55</v>
      </c>
      <c r="B24" s="32" t="s">
        <v>6</v>
      </c>
      <c r="C24" s="32" t="s">
        <v>53</v>
      </c>
      <c r="D24" s="37">
        <f>D25</f>
        <v>3495100</v>
      </c>
      <c r="E24" s="21"/>
    </row>
    <row r="25" spans="1:5" ht="15.75" customHeight="1" x14ac:dyDescent="0.2">
      <c r="A25" s="26" t="s">
        <v>49</v>
      </c>
      <c r="B25" s="25" t="s">
        <v>6</v>
      </c>
      <c r="C25" s="25" t="s">
        <v>8</v>
      </c>
      <c r="D25" s="38">
        <v>3495100</v>
      </c>
      <c r="E25" s="21"/>
    </row>
    <row r="26" spans="1:5" ht="15.75" customHeight="1" x14ac:dyDescent="0.2">
      <c r="A26" s="34" t="s">
        <v>56</v>
      </c>
      <c r="B26" s="32" t="s">
        <v>8</v>
      </c>
      <c r="C26" s="32" t="s">
        <v>53</v>
      </c>
      <c r="D26" s="37">
        <f>D27+D28+D29</f>
        <v>5233100</v>
      </c>
      <c r="E26" s="21"/>
    </row>
    <row r="27" spans="1:5" ht="15.75" customHeight="1" x14ac:dyDescent="0.2">
      <c r="A27" s="28" t="s">
        <v>25</v>
      </c>
      <c r="B27" s="25" t="s">
        <v>8</v>
      </c>
      <c r="C27" s="25" t="s">
        <v>7</v>
      </c>
      <c r="D27" s="38">
        <v>3791600</v>
      </c>
      <c r="E27" s="21"/>
    </row>
    <row r="28" spans="1:5" ht="24.75" customHeight="1" x14ac:dyDescent="0.2">
      <c r="A28" s="26" t="s">
        <v>26</v>
      </c>
      <c r="B28" s="25" t="s">
        <v>8</v>
      </c>
      <c r="C28" s="25" t="s">
        <v>11</v>
      </c>
      <c r="D28" s="38">
        <f>200000+700000</f>
        <v>900000</v>
      </c>
      <c r="E28" s="21"/>
    </row>
    <row r="29" spans="1:5" ht="17.25" customHeight="1" x14ac:dyDescent="0.2">
      <c r="A29" s="26" t="s">
        <v>74</v>
      </c>
      <c r="B29" s="25" t="s">
        <v>8</v>
      </c>
      <c r="C29" s="25" t="s">
        <v>17</v>
      </c>
      <c r="D29" s="38">
        <v>541500</v>
      </c>
      <c r="E29" s="21"/>
    </row>
    <row r="30" spans="1:5" ht="17.25" customHeight="1" x14ac:dyDescent="0.2">
      <c r="A30" s="34" t="s">
        <v>57</v>
      </c>
      <c r="B30" s="32" t="s">
        <v>7</v>
      </c>
      <c r="C30" s="32" t="s">
        <v>53</v>
      </c>
      <c r="D30" s="37">
        <f>D31+D32+D33+D34</f>
        <v>519517961</v>
      </c>
      <c r="E30" s="21"/>
    </row>
    <row r="31" spans="1:5" ht="17.25" customHeight="1" x14ac:dyDescent="0.2">
      <c r="A31" s="28" t="s">
        <v>27</v>
      </c>
      <c r="B31" s="25" t="s">
        <v>7</v>
      </c>
      <c r="C31" s="25" t="s">
        <v>5</v>
      </c>
      <c r="D31" s="38">
        <v>410000</v>
      </c>
      <c r="E31" s="21"/>
    </row>
    <row r="32" spans="1:5" ht="15.75" customHeight="1" x14ac:dyDescent="0.2">
      <c r="A32" s="26" t="s">
        <v>28</v>
      </c>
      <c r="B32" s="25" t="s">
        <v>7</v>
      </c>
      <c r="C32" s="25" t="s">
        <v>10</v>
      </c>
      <c r="D32" s="38">
        <f>577000+336300+200600+2000</f>
        <v>1115900</v>
      </c>
      <c r="E32" s="21"/>
    </row>
    <row r="33" spans="1:8" ht="15.75" customHeight="1" x14ac:dyDescent="0.2">
      <c r="A33" s="26" t="s">
        <v>29</v>
      </c>
      <c r="B33" s="25" t="s">
        <v>7</v>
      </c>
      <c r="C33" s="25" t="s">
        <v>11</v>
      </c>
      <c r="D33" s="38">
        <v>505300000</v>
      </c>
      <c r="E33" s="21"/>
    </row>
    <row r="34" spans="1:8" ht="15.75" customHeight="1" x14ac:dyDescent="0.2">
      <c r="A34" s="28" t="s">
        <v>30</v>
      </c>
      <c r="B34" s="25" t="s">
        <v>7</v>
      </c>
      <c r="C34" s="25" t="s">
        <v>12</v>
      </c>
      <c r="D34" s="38">
        <v>12692061</v>
      </c>
      <c r="E34" s="21"/>
    </row>
    <row r="35" spans="1:8" ht="15.75" customHeight="1" x14ac:dyDescent="0.2">
      <c r="A35" s="33" t="s">
        <v>58</v>
      </c>
      <c r="B35" s="32" t="s">
        <v>10</v>
      </c>
      <c r="C35" s="32" t="s">
        <v>53</v>
      </c>
      <c r="D35" s="37">
        <f>D36+D37+D38+D39</f>
        <v>86727800</v>
      </c>
      <c r="E35" s="21"/>
    </row>
    <row r="36" spans="1:8" ht="15.75" customHeight="1" x14ac:dyDescent="0.2">
      <c r="A36" s="28" t="s">
        <v>31</v>
      </c>
      <c r="B36" s="25" t="s">
        <v>10</v>
      </c>
      <c r="C36" s="25" t="s">
        <v>5</v>
      </c>
      <c r="D36" s="38">
        <f>600000+20000</f>
        <v>620000</v>
      </c>
      <c r="E36" s="21"/>
    </row>
    <row r="37" spans="1:8" ht="15.75" customHeight="1" x14ac:dyDescent="0.2">
      <c r="A37" s="28" t="s">
        <v>32</v>
      </c>
      <c r="B37" s="25" t="s">
        <v>10</v>
      </c>
      <c r="C37" s="25" t="s">
        <v>6</v>
      </c>
      <c r="D37" s="38">
        <f>500000+13200000+500000+500000</f>
        <v>14700000</v>
      </c>
      <c r="E37" s="21"/>
    </row>
    <row r="38" spans="1:8" ht="15.75" customHeight="1" x14ac:dyDescent="0.2">
      <c r="A38" s="28" t="s">
        <v>33</v>
      </c>
      <c r="B38" s="25" t="s">
        <v>10</v>
      </c>
      <c r="C38" s="25" t="s">
        <v>8</v>
      </c>
      <c r="D38" s="38">
        <v>39588100</v>
      </c>
      <c r="E38" s="21"/>
    </row>
    <row r="39" spans="1:8" ht="15.75" customHeight="1" x14ac:dyDescent="0.2">
      <c r="A39" s="28" t="s">
        <v>32</v>
      </c>
      <c r="B39" s="25" t="s">
        <v>10</v>
      </c>
      <c r="C39" s="25" t="s">
        <v>10</v>
      </c>
      <c r="D39" s="38">
        <f>26000000+1500000+3319700+1000000</f>
        <v>31819700</v>
      </c>
      <c r="E39" s="21"/>
    </row>
    <row r="40" spans="1:8" ht="15.75" customHeight="1" x14ac:dyDescent="0.2">
      <c r="A40" s="33" t="s">
        <v>59</v>
      </c>
      <c r="B40" s="32" t="s">
        <v>14</v>
      </c>
      <c r="C40" s="32" t="s">
        <v>53</v>
      </c>
      <c r="D40" s="37">
        <f>D41</f>
        <v>100000</v>
      </c>
      <c r="E40" s="21"/>
    </row>
    <row r="41" spans="1:8" ht="15.75" customHeight="1" x14ac:dyDescent="0.2">
      <c r="A41" s="28" t="s">
        <v>34</v>
      </c>
      <c r="B41" s="25" t="s">
        <v>14</v>
      </c>
      <c r="C41" s="25" t="s">
        <v>10</v>
      </c>
      <c r="D41" s="39">
        <v>100000</v>
      </c>
      <c r="E41" s="22"/>
      <c r="F41" s="7"/>
      <c r="G41" s="46"/>
      <c r="H41" s="46"/>
    </row>
    <row r="42" spans="1:8" ht="15.75" customHeight="1" x14ac:dyDescent="0.2">
      <c r="A42" s="33" t="s">
        <v>60</v>
      </c>
      <c r="B42" s="32" t="s">
        <v>13</v>
      </c>
      <c r="C42" s="32" t="s">
        <v>53</v>
      </c>
      <c r="D42" s="40">
        <f>D43+D44+D45+D48+D47+D46</f>
        <v>1530841368</v>
      </c>
      <c r="E42" s="23"/>
      <c r="F42" s="7"/>
      <c r="G42" s="46"/>
      <c r="H42" s="46"/>
    </row>
    <row r="43" spans="1:8" ht="15.75" customHeight="1" x14ac:dyDescent="0.2">
      <c r="A43" s="26" t="s">
        <v>44</v>
      </c>
      <c r="B43" s="25" t="s">
        <v>13</v>
      </c>
      <c r="C43" s="25" t="s">
        <v>5</v>
      </c>
      <c r="D43" s="39">
        <v>731312349</v>
      </c>
      <c r="E43" s="23"/>
      <c r="F43" s="7"/>
      <c r="G43" s="46"/>
      <c r="H43" s="46"/>
    </row>
    <row r="44" spans="1:8" ht="15.75" customHeight="1" x14ac:dyDescent="0.2">
      <c r="A44" s="26" t="s">
        <v>40</v>
      </c>
      <c r="B44" s="25" t="s">
        <v>13</v>
      </c>
      <c r="C44" s="25" t="s">
        <v>6</v>
      </c>
      <c r="D44" s="39">
        <v>696521750</v>
      </c>
      <c r="E44" s="22"/>
      <c r="F44" s="7"/>
      <c r="G44" s="46"/>
      <c r="H44" s="46"/>
    </row>
    <row r="45" spans="1:8" ht="15.75" customHeight="1" x14ac:dyDescent="0.2">
      <c r="A45" s="26" t="s">
        <v>72</v>
      </c>
      <c r="B45" s="25" t="s">
        <v>13</v>
      </c>
      <c r="C45" s="25" t="s">
        <v>8</v>
      </c>
      <c r="D45" s="39">
        <v>56305457</v>
      </c>
      <c r="E45" s="19"/>
      <c r="F45" s="7"/>
      <c r="G45" s="46"/>
      <c r="H45" s="46"/>
    </row>
    <row r="46" spans="1:8" ht="15.75" customHeight="1" x14ac:dyDescent="0.2">
      <c r="A46" s="26" t="s">
        <v>75</v>
      </c>
      <c r="B46" s="25" t="s">
        <v>13</v>
      </c>
      <c r="C46" s="25" t="s">
        <v>10</v>
      </c>
      <c r="D46" s="39">
        <v>100000</v>
      </c>
      <c r="E46" s="19"/>
      <c r="F46" s="7"/>
      <c r="G46" s="46"/>
      <c r="H46" s="46"/>
    </row>
    <row r="47" spans="1:8" ht="15.75" customHeight="1" x14ac:dyDescent="0.2">
      <c r="A47" s="26" t="s">
        <v>67</v>
      </c>
      <c r="B47" s="25" t="s">
        <v>13</v>
      </c>
      <c r="C47" s="25" t="s">
        <v>13</v>
      </c>
      <c r="D47" s="39">
        <f>1232700+4500000+267000+280000</f>
        <v>6279700</v>
      </c>
      <c r="E47" s="19"/>
      <c r="F47" s="7"/>
      <c r="G47" s="46"/>
      <c r="H47" s="46"/>
    </row>
    <row r="48" spans="1:8" ht="15.75" customHeight="1" x14ac:dyDescent="0.2">
      <c r="A48" s="26" t="s">
        <v>45</v>
      </c>
      <c r="B48" s="25" t="s">
        <v>13</v>
      </c>
      <c r="C48" s="25" t="s">
        <v>11</v>
      </c>
      <c r="D48" s="39">
        <f>100000+369500+124300+500000+2813800+7200000+1235400+5187165+1520000+800000+3500000+3320263+11993984+127700+1500000+30000</f>
        <v>40322112</v>
      </c>
      <c r="E48" s="19"/>
      <c r="F48" s="7"/>
      <c r="G48" s="46"/>
      <c r="H48" s="46"/>
    </row>
    <row r="49" spans="1:8" ht="15.75" customHeight="1" x14ac:dyDescent="0.2">
      <c r="A49" s="34" t="s">
        <v>61</v>
      </c>
      <c r="B49" s="32" t="s">
        <v>9</v>
      </c>
      <c r="C49" s="32" t="s">
        <v>53</v>
      </c>
      <c r="D49" s="40">
        <f>D50+D51</f>
        <v>108315150</v>
      </c>
      <c r="E49" s="19"/>
      <c r="F49" s="7"/>
      <c r="G49" s="46"/>
      <c r="H49" s="46"/>
    </row>
    <row r="50" spans="1:8" ht="15.75" customHeight="1" x14ac:dyDescent="0.2">
      <c r="A50" s="26" t="s">
        <v>41</v>
      </c>
      <c r="B50" s="25" t="s">
        <v>9</v>
      </c>
      <c r="C50" s="25" t="s">
        <v>5</v>
      </c>
      <c r="D50" s="39">
        <v>90340380</v>
      </c>
      <c r="E50" s="19"/>
      <c r="F50" s="7"/>
      <c r="G50" s="46"/>
      <c r="H50" s="46"/>
    </row>
    <row r="51" spans="1:8" ht="15.75" customHeight="1" x14ac:dyDescent="0.2">
      <c r="A51" s="24" t="s">
        <v>42</v>
      </c>
      <c r="B51" s="25" t="s">
        <v>9</v>
      </c>
      <c r="C51" s="25" t="s">
        <v>7</v>
      </c>
      <c r="D51" s="39">
        <f>1098000+14000+331600+51000+71000+12127000+2100+3662500+422540+138830+200+3000+30000+23000</f>
        <v>17974770</v>
      </c>
      <c r="E51" s="19"/>
      <c r="F51" s="7"/>
      <c r="G51" s="46"/>
      <c r="H51" s="46"/>
    </row>
    <row r="52" spans="1:8" ht="15.75" customHeight="1" x14ac:dyDescent="0.2">
      <c r="A52" s="31" t="s">
        <v>62</v>
      </c>
      <c r="B52" s="32" t="s">
        <v>11</v>
      </c>
      <c r="C52" s="32" t="s">
        <v>53</v>
      </c>
      <c r="D52" s="40">
        <f>SUM(D53:D56)</f>
        <v>3000000</v>
      </c>
      <c r="E52" s="19"/>
      <c r="F52" s="7"/>
      <c r="G52" s="46"/>
      <c r="H52" s="46"/>
    </row>
    <row r="53" spans="1:8" ht="15.75" hidden="1" customHeight="1" x14ac:dyDescent="0.2">
      <c r="A53" s="29" t="s">
        <v>36</v>
      </c>
      <c r="B53" s="25" t="s">
        <v>11</v>
      </c>
      <c r="C53" s="25" t="s">
        <v>5</v>
      </c>
      <c r="D53" s="39"/>
      <c r="E53" s="19"/>
      <c r="F53" s="7"/>
      <c r="G53" s="46"/>
      <c r="H53" s="46"/>
    </row>
    <row r="54" spans="1:8" ht="15.75" hidden="1" customHeight="1" x14ac:dyDescent="0.2">
      <c r="A54" s="29" t="s">
        <v>70</v>
      </c>
      <c r="B54" s="25" t="s">
        <v>11</v>
      </c>
      <c r="C54" s="25" t="s">
        <v>6</v>
      </c>
      <c r="D54" s="39"/>
      <c r="E54" s="19"/>
      <c r="F54" s="7"/>
      <c r="G54" s="46"/>
      <c r="H54" s="46"/>
    </row>
    <row r="55" spans="1:8" ht="15.75" hidden="1" customHeight="1" x14ac:dyDescent="0.2">
      <c r="A55" s="29" t="s">
        <v>71</v>
      </c>
      <c r="B55" s="25" t="s">
        <v>11</v>
      </c>
      <c r="C55" s="25" t="s">
        <v>7</v>
      </c>
      <c r="D55" s="39"/>
      <c r="E55" s="19"/>
      <c r="F55" s="7"/>
      <c r="G55" s="46"/>
      <c r="H55" s="46"/>
    </row>
    <row r="56" spans="1:8" ht="15.75" customHeight="1" x14ac:dyDescent="0.2">
      <c r="A56" s="24" t="s">
        <v>37</v>
      </c>
      <c r="B56" s="25" t="s">
        <v>11</v>
      </c>
      <c r="C56" s="25" t="s">
        <v>11</v>
      </c>
      <c r="D56" s="39">
        <f>2300000+525000+100000+75000</f>
        <v>3000000</v>
      </c>
      <c r="E56" s="19"/>
      <c r="F56" s="7"/>
      <c r="G56" s="46"/>
      <c r="H56" s="46"/>
    </row>
    <row r="57" spans="1:8" ht="15.75" customHeight="1" x14ac:dyDescent="0.2">
      <c r="A57" s="31" t="s">
        <v>63</v>
      </c>
      <c r="B57" s="32" t="s">
        <v>17</v>
      </c>
      <c r="C57" s="32" t="s">
        <v>53</v>
      </c>
      <c r="D57" s="40">
        <f>D58+D59+D60+D61</f>
        <v>415338731</v>
      </c>
      <c r="E57" s="7"/>
      <c r="F57" s="7"/>
      <c r="G57" s="7"/>
      <c r="H57" s="7"/>
    </row>
    <row r="58" spans="1:8" ht="15.75" customHeight="1" x14ac:dyDescent="0.2">
      <c r="A58" s="24" t="s">
        <v>47</v>
      </c>
      <c r="B58" s="25" t="s">
        <v>17</v>
      </c>
      <c r="C58" s="25" t="s">
        <v>6</v>
      </c>
      <c r="D58" s="41">
        <v>28858600</v>
      </c>
      <c r="E58" s="7"/>
      <c r="F58" s="7"/>
      <c r="G58" s="7"/>
      <c r="H58" s="7"/>
    </row>
    <row r="59" spans="1:8" ht="15.75" customHeight="1" x14ac:dyDescent="0.2">
      <c r="A59" s="26" t="s">
        <v>46</v>
      </c>
      <c r="B59" s="25" t="s">
        <v>17</v>
      </c>
      <c r="C59" s="25" t="s">
        <v>8</v>
      </c>
      <c r="D59" s="41">
        <v>297166331</v>
      </c>
      <c r="E59" s="20"/>
      <c r="F59" s="20"/>
      <c r="G59" s="7"/>
      <c r="H59" s="7"/>
    </row>
    <row r="60" spans="1:8" ht="15.75" customHeight="1" x14ac:dyDescent="0.2">
      <c r="A60" s="27" t="s">
        <v>38</v>
      </c>
      <c r="B60" s="25" t="s">
        <v>17</v>
      </c>
      <c r="C60" s="25" t="s">
        <v>7</v>
      </c>
      <c r="D60" s="41">
        <f>4901300+10998930+456070+18844700+32529500</f>
        <v>67730500</v>
      </c>
      <c r="E60" s="7"/>
      <c r="F60" s="7"/>
      <c r="G60" s="7"/>
      <c r="H60" s="7"/>
    </row>
    <row r="61" spans="1:8" ht="15.75" customHeight="1" x14ac:dyDescent="0.2">
      <c r="A61" s="26" t="s">
        <v>48</v>
      </c>
      <c r="B61" s="25" t="s">
        <v>17</v>
      </c>
      <c r="C61" s="25" t="s">
        <v>14</v>
      </c>
      <c r="D61" s="41">
        <f>9949500+2956700+3681900+4198500+303700+185000+70000+20000+218000</f>
        <v>21583300</v>
      </c>
      <c r="E61" s="7"/>
      <c r="F61" s="7"/>
      <c r="G61" s="7"/>
      <c r="H61" s="7"/>
    </row>
    <row r="62" spans="1:8" ht="15.75" customHeight="1" x14ac:dyDescent="0.2">
      <c r="A62" s="34" t="s">
        <v>64</v>
      </c>
      <c r="B62" s="32" t="s">
        <v>15</v>
      </c>
      <c r="C62" s="32" t="s">
        <v>53</v>
      </c>
      <c r="D62" s="42">
        <f>D63</f>
        <v>4874500</v>
      </c>
      <c r="E62" s="7"/>
      <c r="F62" s="7"/>
      <c r="G62" s="7"/>
      <c r="H62" s="7"/>
    </row>
    <row r="63" spans="1:8" ht="15.75" customHeight="1" x14ac:dyDescent="0.2">
      <c r="A63" s="28" t="s">
        <v>35</v>
      </c>
      <c r="B63" s="25" t="s">
        <v>15</v>
      </c>
      <c r="C63" s="25" t="s">
        <v>6</v>
      </c>
      <c r="D63" s="43">
        <v>4874500</v>
      </c>
      <c r="E63" s="5"/>
      <c r="F63" s="6"/>
      <c r="G63" s="5"/>
      <c r="H63" s="5"/>
    </row>
    <row r="64" spans="1:8" ht="15.75" customHeight="1" x14ac:dyDescent="0.2">
      <c r="A64" s="33" t="s">
        <v>65</v>
      </c>
      <c r="B64" s="32" t="s">
        <v>12</v>
      </c>
      <c r="C64" s="32" t="s">
        <v>53</v>
      </c>
      <c r="D64" s="37">
        <f>D65</f>
        <v>2300000</v>
      </c>
      <c r="E64" s="5"/>
      <c r="F64" s="6"/>
      <c r="G64" s="5"/>
      <c r="H64" s="5"/>
    </row>
    <row r="65" spans="1:8" ht="15" customHeight="1" x14ac:dyDescent="0.2">
      <c r="A65" s="26" t="s">
        <v>39</v>
      </c>
      <c r="B65" s="25" t="s">
        <v>12</v>
      </c>
      <c r="C65" s="25" t="s">
        <v>6</v>
      </c>
      <c r="D65" s="39">
        <v>2300000</v>
      </c>
      <c r="E65" s="5"/>
      <c r="F65" s="6"/>
      <c r="G65" s="5"/>
      <c r="H65" s="5"/>
    </row>
    <row r="66" spans="1:8" ht="15" customHeight="1" x14ac:dyDescent="0.2">
      <c r="A66" s="35" t="s">
        <v>77</v>
      </c>
      <c r="B66" s="32" t="s">
        <v>68</v>
      </c>
      <c r="C66" s="32" t="s">
        <v>53</v>
      </c>
      <c r="D66" s="37">
        <f>D67</f>
        <v>12703.56</v>
      </c>
      <c r="E66" s="5"/>
      <c r="F66" s="6"/>
      <c r="G66" s="5"/>
      <c r="H66" s="5"/>
    </row>
    <row r="67" spans="1:8" ht="15" customHeight="1" x14ac:dyDescent="0.2">
      <c r="A67" s="30" t="s">
        <v>76</v>
      </c>
      <c r="B67" s="25" t="s">
        <v>68</v>
      </c>
      <c r="C67" s="25" t="s">
        <v>5</v>
      </c>
      <c r="D67" s="39">
        <v>12703.56</v>
      </c>
      <c r="E67" s="5"/>
      <c r="F67" s="6"/>
      <c r="G67" s="5"/>
      <c r="H67" s="5"/>
    </row>
    <row r="68" spans="1:8" ht="16.5" customHeight="1" x14ac:dyDescent="0.2">
      <c r="A68" s="34" t="s">
        <v>66</v>
      </c>
      <c r="B68" s="32" t="s">
        <v>18</v>
      </c>
      <c r="C68" s="32" t="s">
        <v>53</v>
      </c>
      <c r="D68" s="40">
        <f>D69</f>
        <v>46541000</v>
      </c>
      <c r="E68" s="5"/>
      <c r="F68" s="6"/>
      <c r="G68" s="5"/>
      <c r="H68" s="5"/>
    </row>
    <row r="69" spans="1:8" ht="15.75" customHeight="1" x14ac:dyDescent="0.2">
      <c r="A69" s="26" t="s">
        <v>51</v>
      </c>
      <c r="B69" s="25" t="s">
        <v>18</v>
      </c>
      <c r="C69" s="25" t="s">
        <v>5</v>
      </c>
      <c r="D69" s="38">
        <v>46541000</v>
      </c>
    </row>
    <row r="70" spans="1:8" x14ac:dyDescent="0.2">
      <c r="A70" s="2"/>
      <c r="B70" s="2"/>
      <c r="C70" s="2"/>
      <c r="D70" s="18"/>
    </row>
    <row r="71" spans="1:8" x14ac:dyDescent="0.2">
      <c r="A71" s="2"/>
      <c r="B71" s="2"/>
      <c r="C71" s="2"/>
    </row>
    <row r="72" spans="1:8" ht="16.5" x14ac:dyDescent="0.25">
      <c r="A72" s="8"/>
      <c r="B72" s="2"/>
      <c r="C72" s="2"/>
    </row>
    <row r="73" spans="1:8" x14ac:dyDescent="0.2">
      <c r="A73" s="2"/>
      <c r="B73" s="2"/>
      <c r="C73" s="2"/>
    </row>
    <row r="74" spans="1:8" x14ac:dyDescent="0.2">
      <c r="A74" s="2"/>
      <c r="B74" s="2"/>
      <c r="C74" s="2"/>
    </row>
    <row r="75" spans="1:8" x14ac:dyDescent="0.2">
      <c r="A75" s="2"/>
      <c r="B75" s="2"/>
      <c r="C75" s="2"/>
    </row>
    <row r="76" spans="1:8" x14ac:dyDescent="0.2">
      <c r="A76" s="2"/>
      <c r="B76" s="2"/>
      <c r="C76" s="2"/>
    </row>
    <row r="77" spans="1:8" x14ac:dyDescent="0.2">
      <c r="A77" s="2"/>
      <c r="B77" s="2"/>
      <c r="C77" s="2"/>
    </row>
    <row r="78" spans="1:8" x14ac:dyDescent="0.2">
      <c r="A78" s="2"/>
      <c r="B78" s="2"/>
      <c r="C78" s="2"/>
    </row>
    <row r="79" spans="1:8" x14ac:dyDescent="0.2">
      <c r="A79" s="2"/>
      <c r="B79" s="2"/>
      <c r="C79" s="2"/>
    </row>
    <row r="80" spans="1:8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0">
    <mergeCell ref="A1:D1"/>
    <mergeCell ref="A2:D2"/>
    <mergeCell ref="A3:D3"/>
    <mergeCell ref="A4:D4"/>
    <mergeCell ref="H41:H56"/>
    <mergeCell ref="G41:G56"/>
    <mergeCell ref="A7:D7"/>
    <mergeCell ref="A8:D10"/>
    <mergeCell ref="A15:C15"/>
    <mergeCell ref="F7:H10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6" fitToHeight="0" orientation="portrait" r:id="rId1"/>
  <headerFooter scaleWithDoc="0">
    <oddFooter>&amp;C&amp;P</oddFooter>
  </headerFooter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2019-01-28T06:31:02Z</cp:lastPrinted>
  <dcterms:created xsi:type="dcterms:W3CDTF">1996-10-08T23:32:33Z</dcterms:created>
  <dcterms:modified xsi:type="dcterms:W3CDTF">2019-01-28T06:33:49Z</dcterms:modified>
</cp:coreProperties>
</file>