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12" activeTab="0"/>
  </bookViews>
  <sheets>
    <sheet name="Прил.1" sheetId="1" r:id="rId1"/>
    <sheet name="Прил.2" sheetId="2" r:id="rId2"/>
    <sheet name="прил 3" sheetId="3" r:id="rId3"/>
  </sheets>
  <definedNames>
    <definedName name="OLE_LINK1" localSheetId="2">'прил 3'!#REF!</definedName>
    <definedName name="_xlnm.Print_Area" localSheetId="0">'Прил.1'!$A$1:$M$43</definedName>
    <definedName name="_xlnm.Print_Area" localSheetId="1">'Прил.2'!$A$1:$Y$48</definedName>
  </definedNames>
  <calcPr fullCalcOnLoad="1"/>
</workbook>
</file>

<file path=xl/sharedStrings.xml><?xml version="1.0" encoding="utf-8"?>
<sst xmlns="http://schemas.openxmlformats.org/spreadsheetml/2006/main" count="200" uniqueCount="98">
  <si>
    <t>ХВС</t>
  </si>
  <si>
    <t>ГВС</t>
  </si>
  <si>
    <t>№ п/п</t>
  </si>
  <si>
    <t>Адрес МКД</t>
  </si>
  <si>
    <t>Стоимость капитального ремонта, всего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</si>
  <si>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</si>
  <si>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</si>
  <si>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>ремонт внутридомовых инженерных систем</t>
  </si>
  <si>
    <t>ремонт
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</si>
  <si>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</si>
  <si>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</si>
  <si>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</si>
  <si>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</si>
  <si>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</si>
  <si>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</si>
  <si>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ЭЭ</t>
  </si>
  <si>
    <t>ТС</t>
  </si>
  <si>
    <t>ВО</t>
  </si>
  <si>
    <t>ГС</t>
  </si>
  <si>
    <t>рублей</t>
  </si>
  <si>
    <t>еди-ниц</t>
  </si>
  <si>
    <t>кв. метров</t>
  </si>
  <si>
    <t>куб. метров</t>
  </si>
  <si>
    <t>Сосновский муниципальный район</t>
  </si>
  <si>
    <t xml:space="preserve">Реестр многоквартирных домов по видам ремонта </t>
  </si>
  <si>
    <t>к постановлению Администрации Сосновского муниципального района</t>
  </si>
  <si>
    <t xml:space="preserve">" Об утверждении краткосрочного плана реализации </t>
  </si>
  <si>
    <t xml:space="preserve">региональной программы капитального ремонта </t>
  </si>
  <si>
    <t>Приложение 1</t>
  </si>
  <si>
    <t xml:space="preserve">Перечень многоквартирных домов  </t>
  </si>
  <si>
    <t>Адрес многоквартирного дома</t>
  </si>
  <si>
    <t>Год</t>
  </si>
  <si>
    <t>ввода в эскплуатацию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</si>
  <si>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</si>
  <si>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</si>
  <si>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</si>
  <si>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</si>
  <si>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Площадь помещений в многоквартирном доме</t>
  </si>
  <si>
    <t>Общая площадь многоквартирного дома, всего</t>
  </si>
  <si>
    <t>кв.метров</t>
  </si>
  <si>
    <t>Количество жителей, зарегистрированных в многоквартирном доме на дату утверждения краткосрочного плана</t>
  </si>
  <si>
    <t>Стоимость капитального ремонта</t>
  </si>
  <si>
    <t>человек</t>
  </si>
  <si>
    <t>Плановая дата завершения работ</t>
  </si>
  <si>
    <t>за счёт средств собственников помещений в многоквартирном доме</t>
  </si>
  <si>
    <t>х</t>
  </si>
  <si>
    <t>Приложение 2</t>
  </si>
  <si>
    <t>Приложение 3</t>
  </si>
  <si>
    <t>I квартал</t>
  </si>
  <si>
    <t>II квартал</t>
  </si>
  <si>
    <t>III квартал</t>
  </si>
  <si>
    <t>IV квартал</t>
  </si>
  <si>
    <t>всего</t>
  </si>
  <si>
    <t>единиц</t>
  </si>
  <si>
    <t>Планируемые показатели выполнени Программы</t>
  </si>
  <si>
    <t>Наименование муниципального образования</t>
  </si>
  <si>
    <t>Общая площадь многоквартирных домов, всего</t>
  </si>
  <si>
    <t>Количество жителей, зарегистрированных в многоквартирном доме на дату утверждения программы</t>
  </si>
  <si>
    <t>Количество многоквартирных домов</t>
  </si>
  <si>
    <t>переустройство невентилируемой крыши на вентили-руемую крышу, устройство выходов на кровлю</t>
  </si>
  <si>
    <t>Всего</t>
  </si>
  <si>
    <t xml:space="preserve">в том числе жилых помещений, находящихся в собственности граждан </t>
  </si>
  <si>
    <t>12.2019</t>
  </si>
  <si>
    <t>общего имущества в многоквартирных домах</t>
  </si>
  <si>
    <t>с.Долгодеревенское, ул.1 Мая, д.133</t>
  </si>
  <si>
    <t>п.Саккулово, ул.Центральная, д.4</t>
  </si>
  <si>
    <t>с.Долгодеревенское, ул. Ленина, д.10</t>
  </si>
  <si>
    <t>кирпичный</t>
  </si>
  <si>
    <t xml:space="preserve">панельный </t>
  </si>
  <si>
    <t>п.Полевой, ул.Центральная, д.5</t>
  </si>
  <si>
    <t>с Долгодеревенское, ул. 1 Мая, д. 149</t>
  </si>
  <si>
    <t>блочные</t>
  </si>
  <si>
    <t>кирпичные</t>
  </si>
  <si>
    <t>с Долгодеревенское, ул. Ленина, 48</t>
  </si>
  <si>
    <t>п. Есаульский, ул. Трактористов, 1а</t>
  </si>
  <si>
    <t>п. Полевой, ул. Солнечная, д. 11</t>
  </si>
  <si>
    <t>п. Саргазы, ул. Мира, д. 14</t>
  </si>
  <si>
    <t>п . Полевой,  ул.Центральная, д.5</t>
  </si>
  <si>
    <t>в Сосновском муниципальном районе на 2019-2020 гг."</t>
  </si>
  <si>
    <t>Поселок Мирный, Ленина, 13</t>
  </si>
  <si>
    <t>Поселок Мирный, Школьная, 12</t>
  </si>
  <si>
    <t>Поселок Мирный, Школьная, 16</t>
  </si>
  <si>
    <t>Поселок Полетаево, Пионерская, 12</t>
  </si>
  <si>
    <t>Поселок Полетаево, Пионерская, 4</t>
  </si>
  <si>
    <t>Поселок Трубный, Комсомольская, 11</t>
  </si>
  <si>
    <t>Село Долгодеревенское, 1 Мая, 133 А</t>
  </si>
  <si>
    <t>Село Долгодеревенское, Ленина, 8</t>
  </si>
  <si>
    <t>Село Кременкуль, Ленина, 7</t>
  </si>
  <si>
    <t>12.2020</t>
  </si>
  <si>
    <t>УУ ГВС</t>
  </si>
  <si>
    <t>УУ ТЭ</t>
  </si>
  <si>
    <t>панельные</t>
  </si>
  <si>
    <t>Всего по Сосновскому муниципальному району за 2019-2020 гг.</t>
  </si>
  <si>
    <t>2019-2020 гг.</t>
  </si>
  <si>
    <t>Итого по Сосновскому муниципальному району за 2019 - 2020 гг.</t>
  </si>
  <si>
    <t>в Сосновском муниципальном районе на 2019-2020 г."</t>
  </si>
  <si>
    <t>в Сосновском муниципальном районе на 2019 -2020 г."</t>
  </si>
  <si>
    <t>п.Есаульский, ул. Лесная, д.5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</si>
</sst>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%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_р_."/>
    <numFmt numFmtId="200" formatCode="#,##0.00\ _₽"/>
    <numFmt numFmtId="201" formatCode="###\ ###\ ###\ ##0.00"/>
    <numFmt numFmtId="202" formatCode="0.0"/>
    <numFmt numFmtId="203" formatCode="[$-FC19]d\ mmmm\ yyyy\ &quot;г.&quot;"/>
  </numFmts>
  <fonts count="49">
    <font>
      <sz val="10"/>
      <name val="Arial"/>
      <family val="0"/>
    </font>
    <font>
      <sz val="22"/>
      <name val="Times New Roman"/>
      <family val="1"/>
    </font>
    <font>
      <sz val="3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9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91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99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91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91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center"/>
    </xf>
    <xf numFmtId="4" fontId="48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91" fontId="4" fillId="0" borderId="16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textRotation="90" wrapText="1"/>
    </xf>
    <xf numFmtId="4" fontId="4" fillId="0" borderId="26" xfId="0" applyNumberFormat="1" applyFont="1" applyFill="1" applyBorder="1" applyAlignment="1">
      <alignment horizontal="center" vertical="center" textRotation="90" wrapText="1"/>
    </xf>
    <xf numFmtId="4" fontId="4" fillId="0" borderId="27" xfId="0" applyNumberFormat="1" applyFont="1" applyFill="1" applyBorder="1" applyAlignment="1">
      <alignment horizontal="center" vertical="center" textRotation="90" wrapText="1"/>
    </xf>
    <xf numFmtId="4" fontId="4" fillId="0" borderId="28" xfId="0" applyNumberFormat="1" applyFont="1" applyFill="1" applyBorder="1" applyAlignment="1">
      <alignment horizontal="center" vertical="center" textRotation="90" wrapText="1"/>
    </xf>
    <xf numFmtId="4" fontId="4" fillId="0" borderId="29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4" fontId="4" fillId="0" borderId="31" xfId="0" applyNumberFormat="1" applyFont="1" applyFill="1" applyBorder="1" applyAlignment="1">
      <alignment horizontal="center" vertical="center" textRotation="90" wrapText="1"/>
    </xf>
    <xf numFmtId="4" fontId="4" fillId="0" borderId="15" xfId="0" applyNumberFormat="1" applyFont="1" applyFill="1" applyBorder="1" applyAlignment="1">
      <alignment horizontal="center" vertical="center" textRotation="90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9" fontId="4" fillId="0" borderId="32" xfId="0" applyNumberFormat="1" applyFont="1" applyFill="1" applyBorder="1" applyAlignment="1">
      <alignment horizontal="center" vertical="center" wrapText="1"/>
    </xf>
    <xf numFmtId="199" fontId="4" fillId="0" borderId="33" xfId="0" applyNumberFormat="1" applyFont="1" applyFill="1" applyBorder="1" applyAlignment="1">
      <alignment horizontal="center" vertical="center" wrapText="1"/>
    </xf>
    <xf numFmtId="199" fontId="4" fillId="0" borderId="2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" xfId="53"/>
    <cellStyle name="Обычный 3" xfId="54"/>
    <cellStyle name="Обычный 33" xfId="55"/>
    <cellStyle name="Обычный 34" xfId="56"/>
    <cellStyle name="Обычный 38" xfId="57"/>
    <cellStyle name="Обычный 4" xfId="58"/>
    <cellStyle name="Обычный 41" xfId="59"/>
    <cellStyle name="Обычный 44" xfId="60"/>
    <cellStyle name="Обычный 45" xfId="61"/>
    <cellStyle name="Обычный 46" xfId="62"/>
    <cellStyle name="Обычный 5" xfId="63"/>
    <cellStyle name="Обычный 51" xfId="64"/>
    <cellStyle name="Обычный 6" xfId="65"/>
    <cellStyle name="Обычный 7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view="pageBreakPreview" zoomScale="90" zoomScaleNormal="60" zoomScaleSheetLayoutView="90" zoomScalePageLayoutView="0" workbookViewId="0" topLeftCell="A17">
      <selection activeCell="G9" sqref="G9:G11"/>
    </sheetView>
  </sheetViews>
  <sheetFormatPr defaultColWidth="9.140625" defaultRowHeight="12.75"/>
  <cols>
    <col min="1" max="1" width="5.7109375" style="14" customWidth="1"/>
    <col min="2" max="2" width="50.421875" style="15" customWidth="1"/>
    <col min="3" max="3" width="8.57421875" style="43" customWidth="1"/>
    <col min="4" max="4" width="7.140625" style="15" customWidth="1"/>
    <col min="5" max="5" width="14.28125" style="43" customWidth="1"/>
    <col min="6" max="6" width="8.8515625" style="15" customWidth="1"/>
    <col min="7" max="7" width="9.8515625" style="11" customWidth="1"/>
    <col min="8" max="8" width="13.8515625" style="11" customWidth="1"/>
    <col min="9" max="9" width="11.421875" style="12" customWidth="1"/>
    <col min="10" max="10" width="12.57421875" style="12" customWidth="1"/>
    <col min="11" max="11" width="11.421875" style="12" customWidth="1"/>
    <col min="12" max="12" width="16.57421875" style="12" customWidth="1"/>
    <col min="13" max="13" width="17.421875" style="12" customWidth="1"/>
    <col min="14" max="14" width="11.00390625" style="3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2" spans="12:13" ht="15">
      <c r="L2" s="3"/>
      <c r="M2" s="12" t="s">
        <v>28</v>
      </c>
    </row>
    <row r="3" spans="8:13" ht="15.75">
      <c r="H3" s="22"/>
      <c r="I3" s="8"/>
      <c r="J3" s="8"/>
      <c r="K3" s="8"/>
      <c r="L3" s="8"/>
      <c r="M3" s="23" t="s">
        <v>25</v>
      </c>
    </row>
    <row r="4" spans="8:13" ht="15.75">
      <c r="H4" s="22"/>
      <c r="I4" s="8"/>
      <c r="J4" s="8"/>
      <c r="K4" s="8"/>
      <c r="L4" s="8"/>
      <c r="M4" s="23" t="s">
        <v>26</v>
      </c>
    </row>
    <row r="5" spans="8:13" ht="15.75">
      <c r="H5" s="22"/>
      <c r="I5" s="8"/>
      <c r="J5" s="8"/>
      <c r="K5" s="8"/>
      <c r="L5" s="8"/>
      <c r="M5" s="23" t="s">
        <v>27</v>
      </c>
    </row>
    <row r="6" spans="8:13" ht="15.75">
      <c r="H6" s="22"/>
      <c r="I6" s="8"/>
      <c r="J6" s="8"/>
      <c r="K6" s="8"/>
      <c r="L6" s="8"/>
      <c r="M6" s="23" t="s">
        <v>63</v>
      </c>
    </row>
    <row r="7" spans="8:13" ht="15.75">
      <c r="H7" s="22"/>
      <c r="I7" s="8"/>
      <c r="J7" s="8"/>
      <c r="K7" s="8"/>
      <c r="L7" s="8"/>
      <c r="M7" s="23" t="s">
        <v>78</v>
      </c>
    </row>
    <row r="8" spans="1:13" ht="33.75" customHeight="1">
      <c r="A8" s="82" t="s">
        <v>29</v>
      </c>
      <c r="B8" s="82"/>
      <c r="C8" s="82"/>
      <c r="D8" s="82"/>
      <c r="E8" s="82"/>
      <c r="F8" s="82"/>
      <c r="G8" s="83"/>
      <c r="H8" s="83"/>
      <c r="I8" s="1"/>
      <c r="J8" s="2"/>
      <c r="K8" s="2"/>
      <c r="L8" s="21"/>
      <c r="M8" s="21"/>
    </row>
    <row r="9" spans="1:13" s="4" customFormat="1" ht="59.25" customHeight="1">
      <c r="A9" s="94" t="s">
        <v>2</v>
      </c>
      <c r="B9" s="95" t="s">
        <v>30</v>
      </c>
      <c r="C9" s="95" t="s">
        <v>31</v>
      </c>
      <c r="D9" s="95"/>
      <c r="E9" s="96" t="s">
        <v>34</v>
      </c>
      <c r="F9" s="96" t="s">
        <v>35</v>
      </c>
      <c r="G9" s="84" t="s">
        <v>36</v>
      </c>
      <c r="H9" s="87" t="s">
        <v>38</v>
      </c>
      <c r="I9" s="80" t="s">
        <v>37</v>
      </c>
      <c r="J9" s="81"/>
      <c r="K9" s="89" t="s">
        <v>40</v>
      </c>
      <c r="L9" s="17" t="s">
        <v>41</v>
      </c>
      <c r="M9" s="91" t="s">
        <v>43</v>
      </c>
    </row>
    <row r="10" spans="1:13" s="4" customFormat="1" ht="201" customHeight="1">
      <c r="A10" s="94"/>
      <c r="B10" s="95"/>
      <c r="C10" s="96" t="s">
        <v>32</v>
      </c>
      <c r="D10" s="96" t="s">
        <v>33</v>
      </c>
      <c r="E10" s="96"/>
      <c r="F10" s="96"/>
      <c r="G10" s="85"/>
      <c r="H10" s="88"/>
      <c r="I10" s="19" t="s">
        <v>60</v>
      </c>
      <c r="J10" s="19" t="s">
        <v>61</v>
      </c>
      <c r="K10" s="90"/>
      <c r="L10" s="17" t="s">
        <v>44</v>
      </c>
      <c r="M10" s="92"/>
    </row>
    <row r="11" spans="1:13" s="4" customFormat="1" ht="45.75" customHeight="1">
      <c r="A11" s="94"/>
      <c r="B11" s="95"/>
      <c r="C11" s="96"/>
      <c r="D11" s="96"/>
      <c r="E11" s="96"/>
      <c r="F11" s="96"/>
      <c r="G11" s="86"/>
      <c r="H11" s="20" t="s">
        <v>39</v>
      </c>
      <c r="I11" s="20" t="s">
        <v>39</v>
      </c>
      <c r="J11" s="20" t="s">
        <v>39</v>
      </c>
      <c r="K11" s="20" t="s">
        <v>42</v>
      </c>
      <c r="L11" s="20" t="s">
        <v>19</v>
      </c>
      <c r="M11" s="93"/>
    </row>
    <row r="12" spans="1:13" s="4" customFormat="1" ht="15.75">
      <c r="A12" s="25">
        <v>1</v>
      </c>
      <c r="B12" s="26">
        <v>2</v>
      </c>
      <c r="C12" s="18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</row>
    <row r="13" spans="1:13" ht="24.75" customHeight="1">
      <c r="A13" s="17">
        <v>1</v>
      </c>
      <c r="B13" s="27" t="s">
        <v>65</v>
      </c>
      <c r="C13" s="57">
        <v>1973</v>
      </c>
      <c r="D13" s="13"/>
      <c r="E13" s="44" t="s">
        <v>67</v>
      </c>
      <c r="F13" s="44">
        <v>2</v>
      </c>
      <c r="G13" s="44">
        <v>2</v>
      </c>
      <c r="H13" s="63">
        <v>1122.9</v>
      </c>
      <c r="I13" s="55">
        <v>378.8</v>
      </c>
      <c r="J13" s="54">
        <v>678.8</v>
      </c>
      <c r="K13" s="10">
        <v>35</v>
      </c>
      <c r="L13" s="33">
        <f>SUM('Прил.2'!C13)</f>
        <v>747725</v>
      </c>
      <c r="M13" s="29" t="s">
        <v>62</v>
      </c>
    </row>
    <row r="14" spans="1:13" ht="24.75" customHeight="1">
      <c r="A14" s="17">
        <v>2</v>
      </c>
      <c r="B14" s="27" t="s">
        <v>69</v>
      </c>
      <c r="C14" s="57">
        <v>1963</v>
      </c>
      <c r="D14" s="13"/>
      <c r="E14" s="44" t="s">
        <v>67</v>
      </c>
      <c r="F14" s="44">
        <v>2</v>
      </c>
      <c r="G14" s="44">
        <v>2</v>
      </c>
      <c r="H14" s="9">
        <v>415.9</v>
      </c>
      <c r="I14" s="49">
        <v>373.6</v>
      </c>
      <c r="J14" s="28">
        <v>373.6</v>
      </c>
      <c r="K14" s="10">
        <v>24</v>
      </c>
      <c r="L14" s="33">
        <f>SUM('Прил.2'!C14)</f>
        <v>698354</v>
      </c>
      <c r="M14" s="29" t="s">
        <v>62</v>
      </c>
    </row>
    <row r="15" spans="1:13" ht="24.75" customHeight="1">
      <c r="A15" s="17">
        <v>3</v>
      </c>
      <c r="B15" s="27" t="s">
        <v>66</v>
      </c>
      <c r="C15" s="57">
        <v>1966</v>
      </c>
      <c r="D15" s="13"/>
      <c r="E15" s="44" t="s">
        <v>67</v>
      </c>
      <c r="F15" s="44">
        <v>2</v>
      </c>
      <c r="G15" s="44">
        <v>2</v>
      </c>
      <c r="H15" s="9">
        <v>1007.6</v>
      </c>
      <c r="I15" s="28">
        <v>630</v>
      </c>
      <c r="J15" s="28">
        <v>630</v>
      </c>
      <c r="K15" s="10">
        <v>22</v>
      </c>
      <c r="L15" s="33">
        <f>SUM('Прил.2'!C15)</f>
        <v>2604920.31</v>
      </c>
      <c r="M15" s="29" t="s">
        <v>62</v>
      </c>
    </row>
    <row r="16" spans="1:13" ht="24.75" customHeight="1">
      <c r="A16" s="17">
        <v>4</v>
      </c>
      <c r="B16" s="27" t="s">
        <v>70</v>
      </c>
      <c r="C16" s="17">
        <v>1974</v>
      </c>
      <c r="D16" s="50"/>
      <c r="E16" s="17" t="s">
        <v>71</v>
      </c>
      <c r="F16" s="17">
        <v>4</v>
      </c>
      <c r="G16" s="17">
        <v>1</v>
      </c>
      <c r="H16" s="42">
        <v>2501.7</v>
      </c>
      <c r="I16" s="51">
        <v>2325.6</v>
      </c>
      <c r="J16" s="51">
        <v>2325.6</v>
      </c>
      <c r="K16" s="41">
        <v>25</v>
      </c>
      <c r="L16" s="33">
        <f>SUM('Прил.2'!C16)</f>
        <v>3126877</v>
      </c>
      <c r="M16" s="52" t="s">
        <v>62</v>
      </c>
    </row>
    <row r="17" spans="1:13" ht="24.75" customHeight="1">
      <c r="A17" s="17">
        <v>5</v>
      </c>
      <c r="B17" s="27" t="s">
        <v>73</v>
      </c>
      <c r="C17" s="17">
        <v>1977</v>
      </c>
      <c r="D17" s="50"/>
      <c r="E17" s="17" t="s">
        <v>72</v>
      </c>
      <c r="F17" s="17">
        <v>2</v>
      </c>
      <c r="G17" s="17">
        <v>3</v>
      </c>
      <c r="H17" s="42">
        <v>1499.2</v>
      </c>
      <c r="I17" s="51">
        <v>909.7</v>
      </c>
      <c r="J17" s="51">
        <v>909.7</v>
      </c>
      <c r="K17" s="41">
        <v>47</v>
      </c>
      <c r="L17" s="33">
        <f>SUM('Прил.2'!C17)</f>
        <v>501053</v>
      </c>
      <c r="M17" s="52" t="s">
        <v>62</v>
      </c>
    </row>
    <row r="18" spans="1:13" ht="24.75" customHeight="1">
      <c r="A18" s="17">
        <v>6</v>
      </c>
      <c r="B18" s="27" t="s">
        <v>74</v>
      </c>
      <c r="C18" s="17">
        <v>1975</v>
      </c>
      <c r="D18" s="50"/>
      <c r="E18" s="17" t="s">
        <v>72</v>
      </c>
      <c r="F18" s="17">
        <v>3</v>
      </c>
      <c r="G18" s="17">
        <v>1</v>
      </c>
      <c r="H18" s="42">
        <v>1839</v>
      </c>
      <c r="I18" s="51">
        <v>1419.2</v>
      </c>
      <c r="J18" s="51">
        <v>1057</v>
      </c>
      <c r="K18" s="41">
        <v>112</v>
      </c>
      <c r="L18" s="33">
        <f>SUM('Прил.2'!C18)</f>
        <v>2450406</v>
      </c>
      <c r="M18" s="52" t="s">
        <v>62</v>
      </c>
    </row>
    <row r="19" spans="1:13" ht="24.75" customHeight="1">
      <c r="A19" s="17">
        <v>7</v>
      </c>
      <c r="B19" s="27" t="s">
        <v>75</v>
      </c>
      <c r="C19" s="17">
        <v>1980</v>
      </c>
      <c r="D19" s="50"/>
      <c r="E19" s="17" t="s">
        <v>72</v>
      </c>
      <c r="F19" s="17">
        <v>3</v>
      </c>
      <c r="G19" s="17">
        <v>1</v>
      </c>
      <c r="H19" s="42">
        <v>1901.1</v>
      </c>
      <c r="I19" s="51">
        <v>1041.7</v>
      </c>
      <c r="J19" s="51">
        <v>1041.7</v>
      </c>
      <c r="K19" s="41">
        <v>80</v>
      </c>
      <c r="L19" s="33">
        <f>SUM('Прил.2'!C19)</f>
        <v>757415</v>
      </c>
      <c r="M19" s="52" t="s">
        <v>62</v>
      </c>
    </row>
    <row r="20" spans="1:13" ht="24.75" customHeight="1">
      <c r="A20" s="17">
        <v>8</v>
      </c>
      <c r="B20" s="27" t="s">
        <v>76</v>
      </c>
      <c r="C20" s="17">
        <v>1982</v>
      </c>
      <c r="D20" s="50"/>
      <c r="E20" s="17" t="s">
        <v>72</v>
      </c>
      <c r="F20" s="17">
        <v>3</v>
      </c>
      <c r="G20" s="17">
        <v>1</v>
      </c>
      <c r="H20" s="42">
        <v>1836.1</v>
      </c>
      <c r="I20" s="51">
        <v>1470.7</v>
      </c>
      <c r="J20" s="51">
        <v>1470.7</v>
      </c>
      <c r="K20" s="41">
        <v>98</v>
      </c>
      <c r="L20" s="33">
        <f>SUM('Прил.2'!C20)</f>
        <v>3318276</v>
      </c>
      <c r="M20" s="52" t="s">
        <v>62</v>
      </c>
    </row>
    <row r="21" spans="1:13" ht="24.75" customHeight="1">
      <c r="A21" s="17">
        <v>9</v>
      </c>
      <c r="B21" s="65" t="s">
        <v>64</v>
      </c>
      <c r="C21" s="70">
        <v>1966</v>
      </c>
      <c r="D21" s="71"/>
      <c r="E21" s="70" t="s">
        <v>68</v>
      </c>
      <c r="F21" s="70">
        <v>2</v>
      </c>
      <c r="G21" s="70">
        <v>2</v>
      </c>
      <c r="H21" s="56">
        <v>2067.3</v>
      </c>
      <c r="I21" s="72">
        <v>655</v>
      </c>
      <c r="J21" s="72">
        <v>655</v>
      </c>
      <c r="K21" s="66">
        <v>25</v>
      </c>
      <c r="L21" s="33">
        <f>SUM('Прил.2'!C21)</f>
        <v>557214</v>
      </c>
      <c r="M21" s="29" t="s">
        <v>62</v>
      </c>
    </row>
    <row r="22" spans="1:13" ht="24.75" customHeight="1">
      <c r="A22" s="17">
        <v>10</v>
      </c>
      <c r="B22" s="27" t="s">
        <v>97</v>
      </c>
      <c r="C22" s="17">
        <v>1961</v>
      </c>
      <c r="D22" s="50"/>
      <c r="E22" s="17" t="s">
        <v>72</v>
      </c>
      <c r="F22" s="17">
        <v>2</v>
      </c>
      <c r="G22" s="17">
        <v>1</v>
      </c>
      <c r="H22" s="42">
        <v>317.6</v>
      </c>
      <c r="I22" s="51">
        <v>291.4</v>
      </c>
      <c r="J22" s="51">
        <v>291.4</v>
      </c>
      <c r="K22" s="41">
        <v>12</v>
      </c>
      <c r="L22" s="33">
        <f>SUM('Прил.2'!C22)</f>
        <v>713078.85</v>
      </c>
      <c r="M22" s="52" t="s">
        <v>62</v>
      </c>
    </row>
    <row r="23" spans="1:13" ht="24.75" customHeight="1">
      <c r="A23" s="17">
        <v>11</v>
      </c>
      <c r="B23" s="50" t="s">
        <v>79</v>
      </c>
      <c r="C23" s="17">
        <v>1971</v>
      </c>
      <c r="D23" s="50"/>
      <c r="E23" s="17" t="s">
        <v>72</v>
      </c>
      <c r="F23" s="17">
        <v>2</v>
      </c>
      <c r="G23" s="41">
        <v>2</v>
      </c>
      <c r="H23" s="42">
        <v>720.6</v>
      </c>
      <c r="I23" s="42">
        <v>694.94</v>
      </c>
      <c r="J23" s="42">
        <v>694.94</v>
      </c>
      <c r="K23" s="46">
        <v>48</v>
      </c>
      <c r="L23" s="33">
        <f>SUM('Прил.2'!C23)</f>
        <v>508761</v>
      </c>
      <c r="M23" s="52" t="s">
        <v>88</v>
      </c>
    </row>
    <row r="24" spans="1:13" ht="24.75" customHeight="1">
      <c r="A24" s="17">
        <v>12</v>
      </c>
      <c r="B24" s="50" t="s">
        <v>80</v>
      </c>
      <c r="C24" s="17">
        <v>1976</v>
      </c>
      <c r="D24" s="50"/>
      <c r="E24" s="17" t="s">
        <v>72</v>
      </c>
      <c r="F24" s="17">
        <v>2</v>
      </c>
      <c r="G24" s="41">
        <v>3</v>
      </c>
      <c r="H24" s="62">
        <v>1430.4</v>
      </c>
      <c r="I24" s="42">
        <v>866.8</v>
      </c>
      <c r="J24" s="42">
        <v>866.8</v>
      </c>
      <c r="K24" s="46">
        <v>50</v>
      </c>
      <c r="L24" s="33">
        <f>SUM('Прил.2'!C24)</f>
        <v>954534</v>
      </c>
      <c r="M24" s="52" t="s">
        <v>88</v>
      </c>
    </row>
    <row r="25" spans="1:13" ht="24.75" customHeight="1">
      <c r="A25" s="17">
        <v>13</v>
      </c>
      <c r="B25" s="50" t="s">
        <v>81</v>
      </c>
      <c r="C25" s="17">
        <v>1977</v>
      </c>
      <c r="D25" s="50"/>
      <c r="E25" s="17" t="s">
        <v>72</v>
      </c>
      <c r="F25" s="17">
        <v>2</v>
      </c>
      <c r="G25" s="41">
        <v>4</v>
      </c>
      <c r="H25" s="42">
        <v>1172.8</v>
      </c>
      <c r="I25" s="42">
        <v>1022.2</v>
      </c>
      <c r="J25" s="42">
        <v>1022.2</v>
      </c>
      <c r="K25" s="46">
        <v>72</v>
      </c>
      <c r="L25" s="33">
        <f>SUM('Прил.2'!C25)</f>
        <v>1291505</v>
      </c>
      <c r="M25" s="52" t="s">
        <v>88</v>
      </c>
    </row>
    <row r="26" spans="1:13" ht="24.75" customHeight="1">
      <c r="A26" s="17">
        <v>14</v>
      </c>
      <c r="B26" s="50" t="s">
        <v>82</v>
      </c>
      <c r="C26" s="17">
        <v>1970</v>
      </c>
      <c r="D26" s="50"/>
      <c r="E26" s="17" t="s">
        <v>72</v>
      </c>
      <c r="F26" s="17">
        <v>2</v>
      </c>
      <c r="G26" s="41">
        <v>2</v>
      </c>
      <c r="H26" s="42">
        <v>747.3</v>
      </c>
      <c r="I26" s="42">
        <v>733</v>
      </c>
      <c r="J26" s="42">
        <v>733</v>
      </c>
      <c r="K26" s="46">
        <v>29</v>
      </c>
      <c r="L26" s="33">
        <f>SUM('Прил.2'!C26)</f>
        <v>889782</v>
      </c>
      <c r="M26" s="52" t="s">
        <v>88</v>
      </c>
    </row>
    <row r="27" spans="1:13" ht="24.75" customHeight="1">
      <c r="A27" s="17">
        <v>15</v>
      </c>
      <c r="B27" s="50" t="s">
        <v>83</v>
      </c>
      <c r="C27" s="17">
        <v>1962</v>
      </c>
      <c r="D27" s="50"/>
      <c r="E27" s="17" t="s">
        <v>72</v>
      </c>
      <c r="F27" s="17">
        <v>3</v>
      </c>
      <c r="G27" s="41">
        <v>2</v>
      </c>
      <c r="H27" s="42">
        <v>1421.3</v>
      </c>
      <c r="I27" s="42">
        <v>910</v>
      </c>
      <c r="J27" s="42">
        <v>910</v>
      </c>
      <c r="K27" s="46">
        <v>72</v>
      </c>
      <c r="L27" s="33">
        <f>SUM('Прил.2'!C27)</f>
        <v>2113289</v>
      </c>
      <c r="M27" s="52" t="s">
        <v>88</v>
      </c>
    </row>
    <row r="28" spans="1:13" ht="24.75" customHeight="1">
      <c r="A28" s="17">
        <v>16</v>
      </c>
      <c r="B28" s="50" t="s">
        <v>84</v>
      </c>
      <c r="C28" s="17">
        <v>1971</v>
      </c>
      <c r="D28" s="50"/>
      <c r="E28" s="17" t="s">
        <v>72</v>
      </c>
      <c r="F28" s="17">
        <v>2</v>
      </c>
      <c r="G28" s="41">
        <v>2</v>
      </c>
      <c r="H28" s="42">
        <v>784.5</v>
      </c>
      <c r="I28" s="42">
        <v>724.11</v>
      </c>
      <c r="J28" s="42">
        <v>724.11</v>
      </c>
      <c r="K28" s="46">
        <v>47</v>
      </c>
      <c r="L28" s="33">
        <f>SUM('Прил.2'!C28)</f>
        <v>1001004</v>
      </c>
      <c r="M28" s="52" t="s">
        <v>88</v>
      </c>
    </row>
    <row r="29" spans="1:13" ht="24.75" customHeight="1">
      <c r="A29" s="17">
        <v>17</v>
      </c>
      <c r="B29" s="50" t="s">
        <v>85</v>
      </c>
      <c r="C29" s="17">
        <v>1966</v>
      </c>
      <c r="D29" s="50"/>
      <c r="E29" s="17" t="s">
        <v>91</v>
      </c>
      <c r="F29" s="17">
        <v>2</v>
      </c>
      <c r="G29" s="41">
        <v>2</v>
      </c>
      <c r="H29" s="42">
        <v>2067.3</v>
      </c>
      <c r="I29" s="46">
        <v>680.1</v>
      </c>
      <c r="J29" s="46">
        <v>680.1</v>
      </c>
      <c r="K29" s="46">
        <v>29</v>
      </c>
      <c r="L29" s="33">
        <f>SUM('Прил.2'!C29)</f>
        <v>557214</v>
      </c>
      <c r="M29" s="52" t="s">
        <v>88</v>
      </c>
    </row>
    <row r="30" spans="1:13" ht="24.75" customHeight="1">
      <c r="A30" s="17">
        <v>18</v>
      </c>
      <c r="B30" s="50" t="s">
        <v>86</v>
      </c>
      <c r="C30" s="17">
        <v>1962</v>
      </c>
      <c r="D30" s="50"/>
      <c r="E30" s="17" t="s">
        <v>72</v>
      </c>
      <c r="F30" s="17">
        <v>2</v>
      </c>
      <c r="G30" s="41">
        <v>2</v>
      </c>
      <c r="H30" s="42">
        <v>777.9</v>
      </c>
      <c r="I30" s="46">
        <v>719</v>
      </c>
      <c r="J30" s="46">
        <v>719</v>
      </c>
      <c r="K30" s="46">
        <v>25</v>
      </c>
      <c r="L30" s="33">
        <f>SUM('Прил.2'!C30)</f>
        <v>2441336</v>
      </c>
      <c r="M30" s="52" t="s">
        <v>88</v>
      </c>
    </row>
    <row r="31" spans="1:13" ht="24.75" customHeight="1">
      <c r="A31" s="17">
        <v>19</v>
      </c>
      <c r="B31" s="50" t="s">
        <v>87</v>
      </c>
      <c r="C31" s="17">
        <v>1976</v>
      </c>
      <c r="D31" s="50"/>
      <c r="E31" s="17" t="s">
        <v>72</v>
      </c>
      <c r="F31" s="17">
        <v>2</v>
      </c>
      <c r="G31" s="41">
        <v>2</v>
      </c>
      <c r="H31" s="42">
        <v>967.4</v>
      </c>
      <c r="I31" s="46">
        <v>839.2</v>
      </c>
      <c r="J31" s="46">
        <v>839.2</v>
      </c>
      <c r="K31" s="46">
        <v>48</v>
      </c>
      <c r="L31" s="40">
        <f>SUM('Прил.2'!C31)</f>
        <v>1065315</v>
      </c>
      <c r="M31" s="52" t="s">
        <v>88</v>
      </c>
    </row>
    <row r="32" spans="1:13" ht="36" customHeight="1">
      <c r="A32" s="78" t="s">
        <v>92</v>
      </c>
      <c r="B32" s="79"/>
      <c r="C32" s="68" t="s">
        <v>45</v>
      </c>
      <c r="D32" s="68" t="s">
        <v>45</v>
      </c>
      <c r="E32" s="68" t="s">
        <v>45</v>
      </c>
      <c r="F32" s="68">
        <f aca="true" t="shared" si="0" ref="F32:L32">SUM(F13:F31)</f>
        <v>44</v>
      </c>
      <c r="G32" s="68">
        <f t="shared" si="0"/>
        <v>37</v>
      </c>
      <c r="H32" s="68">
        <f t="shared" si="0"/>
        <v>24597.9</v>
      </c>
      <c r="I32" s="68">
        <f t="shared" si="0"/>
        <v>16685.05</v>
      </c>
      <c r="J32" s="68">
        <f t="shared" si="0"/>
        <v>16622.850000000002</v>
      </c>
      <c r="K32" s="68">
        <f t="shared" si="0"/>
        <v>900</v>
      </c>
      <c r="L32" s="68">
        <f t="shared" si="0"/>
        <v>26298059.16</v>
      </c>
      <c r="M32" s="69" t="s">
        <v>45</v>
      </c>
    </row>
  </sheetData>
  <sheetProtection/>
  <mergeCells count="14">
    <mergeCell ref="M9:M11"/>
    <mergeCell ref="A9:A11"/>
    <mergeCell ref="B9:B11"/>
    <mergeCell ref="C10:C11"/>
    <mergeCell ref="D10:D11"/>
    <mergeCell ref="E9:E11"/>
    <mergeCell ref="F9:F11"/>
    <mergeCell ref="C9:D9"/>
    <mergeCell ref="A32:B32"/>
    <mergeCell ref="I9:J9"/>
    <mergeCell ref="A8:H8"/>
    <mergeCell ref="G9:G11"/>
    <mergeCell ref="H9:H10"/>
    <mergeCell ref="K9:K10"/>
  </mergeCells>
  <printOptions/>
  <pageMargins left="1.1811023622047245" right="0.31496062992125984" top="0.5511811023622047" bottom="0.35433070866141736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70" zoomScaleNormal="60" zoomScaleSheetLayoutView="70" zoomScalePageLayoutView="0" workbookViewId="0" topLeftCell="A1">
      <pane xSplit="2" ySplit="10" topLeftCell="C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9" sqref="H19"/>
    </sheetView>
  </sheetViews>
  <sheetFormatPr defaultColWidth="9.140625" defaultRowHeight="12.75"/>
  <cols>
    <col min="1" max="1" width="5.7109375" style="14" customWidth="1"/>
    <col min="2" max="2" width="25.8515625" style="15" customWidth="1"/>
    <col min="3" max="3" width="21.421875" style="11" customWidth="1"/>
    <col min="4" max="4" width="15.28125" style="12" customWidth="1"/>
    <col min="5" max="5" width="16.421875" style="12" customWidth="1"/>
    <col min="6" max="7" width="17.28125" style="12" customWidth="1"/>
    <col min="8" max="8" width="15.28125" style="12" customWidth="1"/>
    <col min="9" max="9" width="12.7109375" style="12" customWidth="1"/>
    <col min="10" max="10" width="18.00390625" style="11" customWidth="1"/>
    <col min="11" max="11" width="7.140625" style="16" customWidth="1"/>
    <col min="12" max="12" width="11.57421875" style="11" customWidth="1"/>
    <col min="13" max="13" width="15.00390625" style="12" customWidth="1"/>
    <col min="14" max="14" width="16.140625" style="12" customWidth="1"/>
    <col min="15" max="15" width="12.8515625" style="12" customWidth="1"/>
    <col min="16" max="16" width="18.421875" style="12" customWidth="1"/>
    <col min="17" max="17" width="14.8515625" style="12" customWidth="1"/>
    <col min="18" max="18" width="19.57421875" style="12" customWidth="1"/>
    <col min="19" max="19" width="11.140625" style="12" customWidth="1"/>
    <col min="20" max="20" width="15.28125" style="12" customWidth="1"/>
    <col min="21" max="21" width="15.57421875" style="12" customWidth="1"/>
    <col min="22" max="22" width="15.140625" style="12" customWidth="1"/>
    <col min="23" max="23" width="14.28125" style="12" customWidth="1"/>
    <col min="24" max="24" width="11.140625" style="3" customWidth="1"/>
    <col min="25" max="25" width="9.140625" style="3" customWidth="1"/>
    <col min="26" max="16384" width="9.140625" style="3" customWidth="1"/>
  </cols>
  <sheetData>
    <row r="1" spans="19:24" ht="15">
      <c r="S1" s="11"/>
      <c r="V1" s="103" t="s">
        <v>46</v>
      </c>
      <c r="W1" s="103"/>
      <c r="X1" s="103"/>
    </row>
    <row r="2" spans="19:24" ht="15.75">
      <c r="S2" s="22"/>
      <c r="T2" s="8"/>
      <c r="U2" s="8"/>
      <c r="V2" s="8"/>
      <c r="W2" s="8"/>
      <c r="X2" s="23" t="s">
        <v>25</v>
      </c>
    </row>
    <row r="3" spans="19:24" ht="15.75">
      <c r="S3" s="22"/>
      <c r="T3" s="8"/>
      <c r="U3" s="8"/>
      <c r="V3" s="8"/>
      <c r="W3" s="8"/>
      <c r="X3" s="23" t="s">
        <v>26</v>
      </c>
    </row>
    <row r="4" spans="19:24" ht="15.75">
      <c r="S4" s="22"/>
      <c r="T4" s="8"/>
      <c r="U4" s="8"/>
      <c r="V4" s="8"/>
      <c r="W4" s="8"/>
      <c r="X4" s="23" t="s">
        <v>27</v>
      </c>
    </row>
    <row r="5" spans="19:24" ht="15.75">
      <c r="S5" s="22"/>
      <c r="T5" s="8"/>
      <c r="U5" s="8"/>
      <c r="V5" s="8"/>
      <c r="W5" s="8"/>
      <c r="X5" s="23" t="s">
        <v>63</v>
      </c>
    </row>
    <row r="6" spans="19:24" ht="15.75">
      <c r="S6" s="22"/>
      <c r="T6" s="8"/>
      <c r="U6" s="8"/>
      <c r="V6" s="8"/>
      <c r="W6" s="8"/>
      <c r="X6" s="23" t="s">
        <v>96</v>
      </c>
    </row>
    <row r="7" spans="1:23" ht="50.25" customHeight="1">
      <c r="A7" s="3"/>
      <c r="B7" s="1"/>
      <c r="C7" s="1"/>
      <c r="D7" s="1"/>
      <c r="E7" s="83" t="s">
        <v>24</v>
      </c>
      <c r="F7" s="83"/>
      <c r="G7" s="83"/>
      <c r="H7" s="83"/>
      <c r="I7" s="83"/>
      <c r="J7" s="83"/>
      <c r="K7" s="83"/>
      <c r="L7" s="83"/>
      <c r="M7" s="83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s="4" customFormat="1" ht="48" customHeight="1">
      <c r="A8" s="112" t="s">
        <v>2</v>
      </c>
      <c r="B8" s="97" t="s">
        <v>3</v>
      </c>
      <c r="C8" s="99" t="s">
        <v>4</v>
      </c>
      <c r="D8" s="100" t="s">
        <v>5</v>
      </c>
      <c r="E8" s="101"/>
      <c r="F8" s="101"/>
      <c r="G8" s="101"/>
      <c r="H8" s="101"/>
      <c r="I8" s="101"/>
      <c r="J8" s="101"/>
      <c r="K8" s="101"/>
      <c r="L8" s="102"/>
      <c r="M8" s="106" t="s">
        <v>5</v>
      </c>
      <c r="N8" s="101"/>
      <c r="O8" s="101"/>
      <c r="P8" s="101"/>
      <c r="Q8" s="101"/>
      <c r="R8" s="101"/>
      <c r="S8" s="101"/>
      <c r="T8" s="107"/>
      <c r="U8" s="108" t="s">
        <v>6</v>
      </c>
      <c r="V8" s="109"/>
      <c r="W8" s="109"/>
      <c r="X8" s="81"/>
    </row>
    <row r="9" spans="1:24" s="4" customFormat="1" ht="25.5" customHeight="1">
      <c r="A9" s="105"/>
      <c r="B9" s="97"/>
      <c r="C9" s="99"/>
      <c r="D9" s="114" t="s">
        <v>7</v>
      </c>
      <c r="E9" s="115"/>
      <c r="F9" s="115"/>
      <c r="G9" s="115"/>
      <c r="H9" s="115"/>
      <c r="I9" s="116"/>
      <c r="J9" s="99" t="s">
        <v>8</v>
      </c>
      <c r="K9" s="97" t="s">
        <v>9</v>
      </c>
      <c r="L9" s="97"/>
      <c r="M9" s="97" t="s">
        <v>10</v>
      </c>
      <c r="N9" s="97"/>
      <c r="O9" s="97" t="s">
        <v>11</v>
      </c>
      <c r="P9" s="97"/>
      <c r="Q9" s="97" t="s">
        <v>12</v>
      </c>
      <c r="R9" s="97"/>
      <c r="S9" s="97" t="s">
        <v>13</v>
      </c>
      <c r="T9" s="97"/>
      <c r="U9" s="98" t="s">
        <v>89</v>
      </c>
      <c r="V9" s="98" t="s">
        <v>90</v>
      </c>
      <c r="W9" s="97" t="s">
        <v>59</v>
      </c>
      <c r="X9" s="98" t="s">
        <v>14</v>
      </c>
    </row>
    <row r="10" spans="1:24" s="4" customFormat="1" ht="201.75" customHeight="1">
      <c r="A10" s="105"/>
      <c r="B10" s="97"/>
      <c r="C10" s="99"/>
      <c r="D10" s="6" t="s">
        <v>15</v>
      </c>
      <c r="E10" s="6" t="s">
        <v>1</v>
      </c>
      <c r="F10" s="6" t="s">
        <v>0</v>
      </c>
      <c r="G10" s="48" t="s">
        <v>16</v>
      </c>
      <c r="H10" s="7" t="s">
        <v>17</v>
      </c>
      <c r="I10" s="7" t="s">
        <v>18</v>
      </c>
      <c r="J10" s="9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04"/>
      <c r="V10" s="104"/>
      <c r="W10" s="105"/>
      <c r="X10" s="104"/>
    </row>
    <row r="11" spans="1:24" s="4" customFormat="1" ht="40.5" customHeight="1">
      <c r="A11" s="113"/>
      <c r="B11" s="98"/>
      <c r="C11" s="30" t="s">
        <v>19</v>
      </c>
      <c r="D11" s="47" t="s">
        <v>19</v>
      </c>
      <c r="E11" s="47" t="s">
        <v>19</v>
      </c>
      <c r="F11" s="47" t="s">
        <v>19</v>
      </c>
      <c r="G11" s="47" t="s">
        <v>19</v>
      </c>
      <c r="H11" s="47" t="s">
        <v>19</v>
      </c>
      <c r="I11" s="47" t="s">
        <v>19</v>
      </c>
      <c r="J11" s="30" t="s">
        <v>19</v>
      </c>
      <c r="K11" s="31" t="s">
        <v>20</v>
      </c>
      <c r="L11" s="30" t="s">
        <v>19</v>
      </c>
      <c r="M11" s="47" t="s">
        <v>21</v>
      </c>
      <c r="N11" s="47" t="s">
        <v>19</v>
      </c>
      <c r="O11" s="47" t="s">
        <v>21</v>
      </c>
      <c r="P11" s="47" t="s">
        <v>19</v>
      </c>
      <c r="Q11" s="47" t="s">
        <v>21</v>
      </c>
      <c r="R11" s="47" t="s">
        <v>19</v>
      </c>
      <c r="S11" s="47" t="s">
        <v>22</v>
      </c>
      <c r="T11" s="47" t="s">
        <v>19</v>
      </c>
      <c r="U11" s="47" t="s">
        <v>19</v>
      </c>
      <c r="V11" s="47" t="s">
        <v>19</v>
      </c>
      <c r="W11" s="47" t="s">
        <v>19</v>
      </c>
      <c r="X11" s="47" t="s">
        <v>19</v>
      </c>
    </row>
    <row r="12" spans="1:24" s="4" customFormat="1" ht="15.75">
      <c r="A12" s="32">
        <v>1</v>
      </c>
      <c r="B12" s="17">
        <v>2</v>
      </c>
      <c r="C12" s="20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20">
        <v>10</v>
      </c>
      <c r="K12" s="24">
        <v>11</v>
      </c>
      <c r="L12" s="20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</row>
    <row r="13" spans="1:24" ht="37.5" customHeight="1">
      <c r="A13" s="17">
        <v>1</v>
      </c>
      <c r="B13" s="27" t="s">
        <v>65</v>
      </c>
      <c r="C13" s="9">
        <f aca="true" t="shared" si="0" ref="C13:C19">J13+L13+N13+P13+R13+T13+U13</f>
        <v>747725</v>
      </c>
      <c r="D13" s="9">
        <v>747725</v>
      </c>
      <c r="E13" s="9"/>
      <c r="F13" s="9"/>
      <c r="G13" s="9"/>
      <c r="H13" s="9"/>
      <c r="I13" s="9"/>
      <c r="J13" s="33">
        <f>I13+H13+G13+F13+E13+D13</f>
        <v>747725</v>
      </c>
      <c r="K13" s="10"/>
      <c r="L13" s="9"/>
      <c r="M13" s="9"/>
      <c r="N13" s="33"/>
      <c r="O13" s="9"/>
      <c r="P13" s="9"/>
      <c r="Q13" s="9"/>
      <c r="R13" s="33"/>
      <c r="S13" s="9"/>
      <c r="T13" s="9"/>
      <c r="U13" s="9"/>
      <c r="V13" s="9"/>
      <c r="W13" s="9"/>
      <c r="X13" s="7"/>
    </row>
    <row r="14" spans="1:24" ht="35.25" customHeight="1">
      <c r="A14" s="17">
        <v>2</v>
      </c>
      <c r="B14" s="27" t="s">
        <v>77</v>
      </c>
      <c r="C14" s="9">
        <f t="shared" si="0"/>
        <v>698354</v>
      </c>
      <c r="D14" s="9">
        <v>458105</v>
      </c>
      <c r="E14" s="9"/>
      <c r="F14" s="9"/>
      <c r="G14" s="9"/>
      <c r="H14" s="9"/>
      <c r="I14" s="9"/>
      <c r="J14" s="33">
        <f>I14+H14+G14+F14+E14+D14</f>
        <v>458105</v>
      </c>
      <c r="K14" s="10"/>
      <c r="L14" s="9"/>
      <c r="M14" s="9"/>
      <c r="N14" s="33"/>
      <c r="O14" s="9"/>
      <c r="P14" s="9"/>
      <c r="Q14" s="9"/>
      <c r="R14" s="33"/>
      <c r="S14" s="9">
        <v>208</v>
      </c>
      <c r="T14" s="9">
        <v>240249</v>
      </c>
      <c r="U14" s="9"/>
      <c r="V14" s="9"/>
      <c r="W14" s="9"/>
      <c r="X14" s="7"/>
    </row>
    <row r="15" spans="1:24" ht="35.25" customHeight="1">
      <c r="A15" s="17">
        <v>3</v>
      </c>
      <c r="B15" s="27" t="s">
        <v>66</v>
      </c>
      <c r="C15" s="9">
        <f t="shared" si="0"/>
        <v>2604920.31</v>
      </c>
      <c r="D15" s="9">
        <v>792875</v>
      </c>
      <c r="E15" s="9"/>
      <c r="F15" s="9"/>
      <c r="G15" s="9"/>
      <c r="H15" s="9"/>
      <c r="I15" s="9"/>
      <c r="J15" s="33">
        <f>I15+H15+G15+F15+E15+D15</f>
        <v>792875</v>
      </c>
      <c r="K15" s="10"/>
      <c r="L15" s="9"/>
      <c r="M15" s="9">
        <v>560</v>
      </c>
      <c r="N15" s="33">
        <v>1812045.31</v>
      </c>
      <c r="O15" s="9"/>
      <c r="P15" s="9"/>
      <c r="Q15" s="9"/>
      <c r="R15" s="33"/>
      <c r="S15" s="9"/>
      <c r="T15" s="9"/>
      <c r="U15" s="9"/>
      <c r="V15" s="9"/>
      <c r="W15" s="9"/>
      <c r="X15" s="7"/>
    </row>
    <row r="16" spans="1:24" ht="42.75" customHeight="1">
      <c r="A16" s="17">
        <v>4</v>
      </c>
      <c r="B16" s="64" t="s">
        <v>70</v>
      </c>
      <c r="C16" s="33">
        <f t="shared" si="0"/>
        <v>3126877</v>
      </c>
      <c r="D16" s="33">
        <v>2560985</v>
      </c>
      <c r="E16" s="33"/>
      <c r="F16" s="33"/>
      <c r="G16" s="33"/>
      <c r="H16" s="33"/>
      <c r="I16" s="33"/>
      <c r="J16" s="33">
        <f aca="true" t="shared" si="1" ref="J16:J21">I16+H16+G16+F16+E16+D16</f>
        <v>2560985</v>
      </c>
      <c r="K16" s="34"/>
      <c r="L16" s="33"/>
      <c r="M16" s="33"/>
      <c r="N16" s="33"/>
      <c r="O16" s="33"/>
      <c r="P16" s="33"/>
      <c r="Q16" s="33">
        <v>890</v>
      </c>
      <c r="R16" s="33">
        <v>565892</v>
      </c>
      <c r="S16" s="33"/>
      <c r="T16" s="33"/>
      <c r="U16" s="33"/>
      <c r="V16" s="33"/>
      <c r="W16" s="33"/>
      <c r="X16" s="35"/>
    </row>
    <row r="17" spans="1:24" ht="38.25" customHeight="1">
      <c r="A17" s="17">
        <v>5</v>
      </c>
      <c r="B17" s="27" t="s">
        <v>73</v>
      </c>
      <c r="C17" s="33">
        <f>J17+L17+N17+P17+R17+T17+U17</f>
        <v>501053</v>
      </c>
      <c r="D17" s="33">
        <v>501053</v>
      </c>
      <c r="E17" s="33"/>
      <c r="F17" s="33"/>
      <c r="G17" s="33"/>
      <c r="H17" s="33"/>
      <c r="I17" s="33"/>
      <c r="J17" s="33">
        <f t="shared" si="1"/>
        <v>501053</v>
      </c>
      <c r="K17" s="3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/>
    </row>
    <row r="18" spans="1:24" ht="37.5" customHeight="1">
      <c r="A18" s="17">
        <v>6</v>
      </c>
      <c r="B18" s="27" t="s">
        <v>74</v>
      </c>
      <c r="C18" s="33">
        <f>SUM(J18+L18+N18+P18+R18+T18+U18+V18+W18+X18)</f>
        <v>2450406</v>
      </c>
      <c r="D18" s="9"/>
      <c r="E18" s="9">
        <v>534403</v>
      </c>
      <c r="F18" s="9">
        <v>599915</v>
      </c>
      <c r="G18" s="9">
        <v>857014</v>
      </c>
      <c r="H18" s="9"/>
      <c r="I18" s="9"/>
      <c r="J18" s="33">
        <f t="shared" si="1"/>
        <v>1991332</v>
      </c>
      <c r="K18" s="10"/>
      <c r="L18" s="9"/>
      <c r="M18" s="9"/>
      <c r="N18" s="33"/>
      <c r="O18" s="9">
        <v>655</v>
      </c>
      <c r="P18" s="9">
        <v>459074</v>
      </c>
      <c r="Q18" s="9"/>
      <c r="R18" s="33"/>
      <c r="S18" s="9"/>
      <c r="T18" s="9"/>
      <c r="U18" s="9"/>
      <c r="V18" s="9"/>
      <c r="W18" s="9"/>
      <c r="X18" s="7"/>
    </row>
    <row r="19" spans="1:24" ht="35.25" customHeight="1">
      <c r="A19" s="17">
        <v>7</v>
      </c>
      <c r="B19" s="65" t="s">
        <v>75</v>
      </c>
      <c r="C19" s="56">
        <f t="shared" si="0"/>
        <v>757415</v>
      </c>
      <c r="D19" s="56">
        <v>757415</v>
      </c>
      <c r="E19" s="56"/>
      <c r="F19" s="56"/>
      <c r="G19" s="56"/>
      <c r="H19" s="56"/>
      <c r="I19" s="56"/>
      <c r="J19" s="40">
        <f t="shared" si="1"/>
        <v>757415</v>
      </c>
      <c r="K19" s="66"/>
      <c r="L19" s="56"/>
      <c r="M19" s="56"/>
      <c r="N19" s="40"/>
      <c r="O19" s="56"/>
      <c r="P19" s="56"/>
      <c r="Q19" s="56"/>
      <c r="R19" s="40"/>
      <c r="S19" s="56"/>
      <c r="T19" s="56"/>
      <c r="U19" s="56"/>
      <c r="V19" s="56"/>
      <c r="W19" s="56"/>
      <c r="X19" s="67"/>
    </row>
    <row r="20" spans="1:24" ht="39" customHeight="1">
      <c r="A20" s="17">
        <v>8</v>
      </c>
      <c r="B20" s="27" t="s">
        <v>76</v>
      </c>
      <c r="C20" s="42">
        <f>J20+L20+N20+P20+R20+T20+U20</f>
        <v>3318276</v>
      </c>
      <c r="D20" s="42">
        <v>1619556</v>
      </c>
      <c r="E20" s="42"/>
      <c r="F20" s="42"/>
      <c r="G20" s="42"/>
      <c r="H20" s="42"/>
      <c r="I20" s="42"/>
      <c r="J20" s="42">
        <f t="shared" si="1"/>
        <v>1619556</v>
      </c>
      <c r="K20" s="41"/>
      <c r="L20" s="42"/>
      <c r="M20" s="42"/>
      <c r="N20" s="42"/>
      <c r="O20" s="42"/>
      <c r="P20" s="42"/>
      <c r="Q20" s="42"/>
      <c r="R20" s="42"/>
      <c r="S20" s="42">
        <v>1470.7</v>
      </c>
      <c r="T20" s="42">
        <v>1698720</v>
      </c>
      <c r="U20" s="42"/>
      <c r="V20" s="42"/>
      <c r="W20" s="42"/>
      <c r="X20" s="46"/>
    </row>
    <row r="21" spans="1:24" ht="40.5" customHeight="1">
      <c r="A21" s="17">
        <v>9</v>
      </c>
      <c r="B21" s="64" t="s">
        <v>64</v>
      </c>
      <c r="C21" s="33">
        <f>J21+L21+N21+P21+R21+T21+U21</f>
        <v>557214</v>
      </c>
      <c r="D21" s="40">
        <v>557214</v>
      </c>
      <c r="E21" s="40"/>
      <c r="F21" s="40"/>
      <c r="G21" s="40"/>
      <c r="H21" s="40"/>
      <c r="I21" s="40"/>
      <c r="J21" s="40">
        <f t="shared" si="1"/>
        <v>557214</v>
      </c>
      <c r="K21" s="73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74"/>
    </row>
    <row r="22" spans="1:24" ht="40.5" customHeight="1">
      <c r="A22" s="17">
        <v>10</v>
      </c>
      <c r="B22" s="64" t="s">
        <v>97</v>
      </c>
      <c r="C22" s="33">
        <f>J22+L22+N22+P22+R22+T22+U22</f>
        <v>713078.85</v>
      </c>
      <c r="D22" s="42"/>
      <c r="E22" s="42"/>
      <c r="F22" s="42"/>
      <c r="G22" s="42"/>
      <c r="H22" s="42"/>
      <c r="I22" s="42"/>
      <c r="J22" s="42">
        <v>0</v>
      </c>
      <c r="K22" s="41"/>
      <c r="L22" s="42"/>
      <c r="M22" s="42"/>
      <c r="N22" s="42"/>
      <c r="O22" s="42"/>
      <c r="P22" s="42"/>
      <c r="Q22" s="42">
        <v>480</v>
      </c>
      <c r="R22" s="42">
        <v>653143.1</v>
      </c>
      <c r="S22" s="42">
        <v>60</v>
      </c>
      <c r="T22" s="42">
        <v>59935.75</v>
      </c>
      <c r="U22" s="42"/>
      <c r="V22" s="42"/>
      <c r="W22" s="42"/>
      <c r="X22" s="46"/>
    </row>
    <row r="23" spans="1:24" ht="31.5">
      <c r="A23" s="17">
        <v>11</v>
      </c>
      <c r="B23" s="50" t="s">
        <v>79</v>
      </c>
      <c r="C23" s="9">
        <f>J23+L23+N23+P23+R23+T23+U23</f>
        <v>508761</v>
      </c>
      <c r="D23" s="58">
        <v>508761</v>
      </c>
      <c r="E23" s="58"/>
      <c r="F23" s="58"/>
      <c r="G23" s="58"/>
      <c r="H23" s="58"/>
      <c r="I23" s="58"/>
      <c r="J23" s="58">
        <f>SUM(D23:I23)</f>
        <v>508761</v>
      </c>
      <c r="K23" s="61"/>
      <c r="L23" s="58"/>
      <c r="M23" s="59"/>
      <c r="N23" s="59"/>
      <c r="O23" s="59"/>
      <c r="P23" s="59"/>
      <c r="Q23" s="59"/>
      <c r="R23" s="58"/>
      <c r="S23" s="59"/>
      <c r="T23" s="58"/>
      <c r="U23" s="59"/>
      <c r="V23" s="58"/>
      <c r="W23" s="59"/>
      <c r="X23" s="53"/>
    </row>
    <row r="24" spans="1:24" ht="31.5">
      <c r="A24" s="17">
        <v>12</v>
      </c>
      <c r="B24" s="50" t="s">
        <v>80</v>
      </c>
      <c r="C24" s="9">
        <f aca="true" t="shared" si="2" ref="C24:C31">J24+L24+N24+P24+R24+T24+U24</f>
        <v>954534</v>
      </c>
      <c r="D24" s="58">
        <v>954534</v>
      </c>
      <c r="E24" s="58"/>
      <c r="F24" s="58"/>
      <c r="G24" s="58"/>
      <c r="H24" s="58"/>
      <c r="I24" s="58"/>
      <c r="J24" s="58">
        <f aca="true" t="shared" si="3" ref="J24:J31">SUM(D24:I24)</f>
        <v>954534</v>
      </c>
      <c r="K24" s="61"/>
      <c r="L24" s="58"/>
      <c r="M24" s="59"/>
      <c r="N24" s="59"/>
      <c r="O24" s="59"/>
      <c r="P24" s="59"/>
      <c r="Q24" s="59"/>
      <c r="R24" s="58"/>
      <c r="S24" s="59"/>
      <c r="T24" s="58"/>
      <c r="U24" s="59"/>
      <c r="V24" s="58"/>
      <c r="W24" s="59"/>
      <c r="X24" s="53"/>
    </row>
    <row r="25" spans="1:24" ht="31.5">
      <c r="A25" s="17">
        <v>13</v>
      </c>
      <c r="B25" s="50" t="s">
        <v>81</v>
      </c>
      <c r="C25" s="9">
        <f t="shared" si="2"/>
        <v>1291505</v>
      </c>
      <c r="D25" s="58">
        <v>1291505</v>
      </c>
      <c r="E25" s="58"/>
      <c r="F25" s="58"/>
      <c r="G25" s="58"/>
      <c r="H25" s="58"/>
      <c r="I25" s="58"/>
      <c r="J25" s="58">
        <f t="shared" si="3"/>
        <v>1291505</v>
      </c>
      <c r="K25" s="61"/>
      <c r="L25" s="58"/>
      <c r="M25" s="59"/>
      <c r="N25" s="59"/>
      <c r="O25" s="59"/>
      <c r="P25" s="59"/>
      <c r="Q25" s="59"/>
      <c r="R25" s="58"/>
      <c r="S25" s="59"/>
      <c r="T25" s="58"/>
      <c r="U25" s="59"/>
      <c r="V25" s="58"/>
      <c r="W25" s="59"/>
      <c r="X25" s="53"/>
    </row>
    <row r="26" spans="1:24" ht="31.5">
      <c r="A26" s="17">
        <v>14</v>
      </c>
      <c r="B26" s="50" t="s">
        <v>82</v>
      </c>
      <c r="C26" s="9">
        <f t="shared" si="2"/>
        <v>889782</v>
      </c>
      <c r="D26" s="58">
        <v>889782</v>
      </c>
      <c r="E26" s="58"/>
      <c r="F26" s="58"/>
      <c r="G26" s="58"/>
      <c r="H26" s="58"/>
      <c r="I26" s="58"/>
      <c r="J26" s="58">
        <f t="shared" si="3"/>
        <v>889782</v>
      </c>
      <c r="K26" s="61"/>
      <c r="L26" s="58"/>
      <c r="M26" s="59"/>
      <c r="N26" s="59"/>
      <c r="O26" s="59"/>
      <c r="P26" s="59"/>
      <c r="Q26" s="59"/>
      <c r="R26" s="58"/>
      <c r="S26" s="59"/>
      <c r="T26" s="58"/>
      <c r="U26" s="59"/>
      <c r="V26" s="58"/>
      <c r="W26" s="59"/>
      <c r="X26" s="53"/>
    </row>
    <row r="27" spans="1:24" ht="31.5">
      <c r="A27" s="17">
        <v>15</v>
      </c>
      <c r="B27" s="50" t="s">
        <v>83</v>
      </c>
      <c r="C27" s="9">
        <f>J27+L27+N27+P27+R27+T27+U27+V27</f>
        <v>2113289</v>
      </c>
      <c r="D27" s="58"/>
      <c r="E27" s="58"/>
      <c r="F27" s="58"/>
      <c r="G27" s="58"/>
      <c r="H27" s="58"/>
      <c r="I27" s="58"/>
      <c r="J27" s="58">
        <f t="shared" si="3"/>
        <v>0</v>
      </c>
      <c r="K27" s="61"/>
      <c r="L27" s="58"/>
      <c r="M27" s="59"/>
      <c r="N27" s="59"/>
      <c r="O27" s="59"/>
      <c r="P27" s="59"/>
      <c r="Q27" s="60">
        <v>890</v>
      </c>
      <c r="R27" s="58">
        <v>427164</v>
      </c>
      <c r="S27" s="60">
        <v>912.6</v>
      </c>
      <c r="T27" s="58">
        <v>1054092</v>
      </c>
      <c r="U27" s="59"/>
      <c r="V27" s="58">
        <v>632033</v>
      </c>
      <c r="W27" s="59"/>
      <c r="X27" s="53"/>
    </row>
    <row r="28" spans="1:24" ht="31.5">
      <c r="A28" s="17">
        <v>16</v>
      </c>
      <c r="B28" s="50" t="s">
        <v>84</v>
      </c>
      <c r="C28" s="9">
        <f t="shared" si="2"/>
        <v>1001004</v>
      </c>
      <c r="D28" s="58">
        <v>1001004</v>
      </c>
      <c r="E28" s="58"/>
      <c r="F28" s="58"/>
      <c r="G28" s="58"/>
      <c r="H28" s="58"/>
      <c r="I28" s="58"/>
      <c r="J28" s="58">
        <f t="shared" si="3"/>
        <v>1001004</v>
      </c>
      <c r="K28" s="61"/>
      <c r="L28" s="58"/>
      <c r="M28" s="59"/>
      <c r="N28" s="59"/>
      <c r="O28" s="59"/>
      <c r="P28" s="59"/>
      <c r="Q28" s="59"/>
      <c r="R28" s="58"/>
      <c r="S28" s="59"/>
      <c r="T28" s="58"/>
      <c r="U28" s="59"/>
      <c r="V28" s="58"/>
      <c r="W28" s="59"/>
      <c r="X28" s="53"/>
    </row>
    <row r="29" spans="1:24" ht="31.5">
      <c r="A29" s="17">
        <v>17</v>
      </c>
      <c r="B29" s="50" t="s">
        <v>85</v>
      </c>
      <c r="C29" s="9">
        <f t="shared" si="2"/>
        <v>557214</v>
      </c>
      <c r="D29" s="58">
        <v>557214</v>
      </c>
      <c r="E29" s="58"/>
      <c r="F29" s="58"/>
      <c r="G29" s="58"/>
      <c r="H29" s="58"/>
      <c r="I29" s="58"/>
      <c r="J29" s="58">
        <f t="shared" si="3"/>
        <v>557214</v>
      </c>
      <c r="K29" s="61"/>
      <c r="L29" s="58"/>
      <c r="M29" s="59"/>
      <c r="N29" s="59"/>
      <c r="O29" s="59"/>
      <c r="P29" s="59"/>
      <c r="Q29" s="59"/>
      <c r="R29" s="58"/>
      <c r="S29" s="59"/>
      <c r="T29" s="58"/>
      <c r="U29" s="59"/>
      <c r="V29" s="58"/>
      <c r="W29" s="59"/>
      <c r="X29" s="53"/>
    </row>
    <row r="30" spans="1:24" ht="31.5">
      <c r="A30" s="17">
        <v>18</v>
      </c>
      <c r="B30" s="50" t="s">
        <v>86</v>
      </c>
      <c r="C30" s="9">
        <f t="shared" si="2"/>
        <v>2441336</v>
      </c>
      <c r="D30" s="58">
        <v>856746</v>
      </c>
      <c r="E30" s="58"/>
      <c r="F30" s="58"/>
      <c r="G30" s="58"/>
      <c r="H30" s="58">
        <v>414667</v>
      </c>
      <c r="I30" s="58"/>
      <c r="J30" s="58">
        <f t="shared" si="3"/>
        <v>1271413</v>
      </c>
      <c r="K30" s="61"/>
      <c r="L30" s="58"/>
      <c r="M30" s="59"/>
      <c r="N30" s="59"/>
      <c r="O30" s="59"/>
      <c r="P30" s="59"/>
      <c r="Q30" s="60">
        <v>476</v>
      </c>
      <c r="R30" s="58">
        <v>720612</v>
      </c>
      <c r="S30" s="60">
        <v>389</v>
      </c>
      <c r="T30" s="58">
        <v>449311</v>
      </c>
      <c r="U30" s="59"/>
      <c r="V30" s="58"/>
      <c r="W30" s="59"/>
      <c r="X30" s="53"/>
    </row>
    <row r="31" spans="1:24" ht="31.5">
      <c r="A31" s="17">
        <v>19</v>
      </c>
      <c r="B31" s="50" t="s">
        <v>87</v>
      </c>
      <c r="C31" s="9">
        <f t="shared" si="2"/>
        <v>1065315</v>
      </c>
      <c r="D31" s="58">
        <v>1065315</v>
      </c>
      <c r="E31" s="58"/>
      <c r="F31" s="58"/>
      <c r="G31" s="58"/>
      <c r="H31" s="58"/>
      <c r="I31" s="58"/>
      <c r="J31" s="58">
        <f t="shared" si="3"/>
        <v>1065315</v>
      </c>
      <c r="K31" s="61"/>
      <c r="L31" s="58"/>
      <c r="M31" s="59"/>
      <c r="N31" s="59"/>
      <c r="O31" s="59"/>
      <c r="P31" s="59"/>
      <c r="Q31" s="59"/>
      <c r="R31" s="58"/>
      <c r="S31" s="59"/>
      <c r="T31" s="58"/>
      <c r="U31" s="59"/>
      <c r="V31" s="58"/>
      <c r="W31" s="59"/>
      <c r="X31" s="53"/>
    </row>
    <row r="32" spans="1:24" ht="15.75">
      <c r="A32" s="75"/>
      <c r="B32" s="76"/>
      <c r="C32" s="77"/>
      <c r="D32" s="58"/>
      <c r="E32" s="58"/>
      <c r="F32" s="58"/>
      <c r="G32" s="58"/>
      <c r="H32" s="58"/>
      <c r="I32" s="58"/>
      <c r="J32" s="58"/>
      <c r="K32" s="61"/>
      <c r="L32" s="58"/>
      <c r="M32" s="59"/>
      <c r="N32" s="59"/>
      <c r="O32" s="59"/>
      <c r="P32" s="59"/>
      <c r="Q32" s="59"/>
      <c r="R32" s="58"/>
      <c r="S32" s="59"/>
      <c r="T32" s="58"/>
      <c r="U32" s="59"/>
      <c r="V32" s="58"/>
      <c r="W32" s="59"/>
      <c r="X32" s="53"/>
    </row>
    <row r="33" spans="1:24" ht="52.5" customHeight="1">
      <c r="A33" s="110" t="s">
        <v>92</v>
      </c>
      <c r="B33" s="111"/>
      <c r="C33" s="58">
        <f aca="true" t="shared" si="4" ref="C33:K33">SUM(C13:C31)</f>
        <v>26298059.16</v>
      </c>
      <c r="D33" s="58">
        <f t="shared" si="4"/>
        <v>15119789</v>
      </c>
      <c r="E33" s="58">
        <f t="shared" si="4"/>
        <v>534403</v>
      </c>
      <c r="F33" s="58">
        <f t="shared" si="4"/>
        <v>599915</v>
      </c>
      <c r="G33" s="58">
        <f t="shared" si="4"/>
        <v>857014</v>
      </c>
      <c r="H33" s="58">
        <f t="shared" si="4"/>
        <v>414667</v>
      </c>
      <c r="I33" s="58">
        <f t="shared" si="4"/>
        <v>0</v>
      </c>
      <c r="J33" s="58">
        <f t="shared" si="4"/>
        <v>17525788</v>
      </c>
      <c r="K33" s="58">
        <f t="shared" si="4"/>
        <v>0</v>
      </c>
      <c r="L33" s="58">
        <f aca="true" t="shared" si="5" ref="L33:X33">SUM(L13:L31)</f>
        <v>0</v>
      </c>
      <c r="M33" s="58">
        <f t="shared" si="5"/>
        <v>560</v>
      </c>
      <c r="N33" s="58">
        <f t="shared" si="5"/>
        <v>1812045.31</v>
      </c>
      <c r="O33" s="58">
        <f t="shared" si="5"/>
        <v>655</v>
      </c>
      <c r="P33" s="58">
        <f t="shared" si="5"/>
        <v>459074</v>
      </c>
      <c r="Q33" s="58">
        <f t="shared" si="5"/>
        <v>2736</v>
      </c>
      <c r="R33" s="58">
        <f t="shared" si="5"/>
        <v>2366811.1</v>
      </c>
      <c r="S33" s="58">
        <f t="shared" si="5"/>
        <v>3040.3</v>
      </c>
      <c r="T33" s="58">
        <f t="shared" si="5"/>
        <v>3502307.75</v>
      </c>
      <c r="U33" s="58">
        <f t="shared" si="5"/>
        <v>0</v>
      </c>
      <c r="V33" s="58">
        <f t="shared" si="5"/>
        <v>632033</v>
      </c>
      <c r="W33" s="58">
        <f t="shared" si="5"/>
        <v>0</v>
      </c>
      <c r="X33" s="58">
        <f t="shared" si="5"/>
        <v>0</v>
      </c>
    </row>
  </sheetData>
  <sheetProtection/>
  <mergeCells count="20">
    <mergeCell ref="A33:B33"/>
    <mergeCell ref="E7:M7"/>
    <mergeCell ref="U9:U10"/>
    <mergeCell ref="O9:P10"/>
    <mergeCell ref="Q9:R10"/>
    <mergeCell ref="A8:A11"/>
    <mergeCell ref="S9:T10"/>
    <mergeCell ref="D9:I9"/>
    <mergeCell ref="J9:J10"/>
    <mergeCell ref="K9:L10"/>
    <mergeCell ref="B8:B11"/>
    <mergeCell ref="C8:C10"/>
    <mergeCell ref="D8:L8"/>
    <mergeCell ref="V1:X1"/>
    <mergeCell ref="V9:V10"/>
    <mergeCell ref="W9:W10"/>
    <mergeCell ref="X9:X10"/>
    <mergeCell ref="M8:T8"/>
    <mergeCell ref="M9:N10"/>
    <mergeCell ref="U8:X8"/>
  </mergeCells>
  <printOptions/>
  <pageMargins left="0.3937007874015748" right="0.11811023622047245" top="0.5511811023622047" bottom="0.35433070866141736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60" zoomScaleNormal="60" zoomScalePageLayoutView="0" workbookViewId="0" topLeftCell="A1">
      <selection activeCell="G25" sqref="G25"/>
    </sheetView>
  </sheetViews>
  <sheetFormatPr defaultColWidth="9.140625" defaultRowHeight="12.75"/>
  <cols>
    <col min="1" max="1" width="5.7109375" style="14" customWidth="1"/>
    <col min="2" max="3" width="24.57421875" style="15" customWidth="1"/>
    <col min="4" max="4" width="21.421875" style="11" customWidth="1"/>
    <col min="5" max="5" width="15.28125" style="12" customWidth="1"/>
    <col min="6" max="6" width="26.57421875" style="12" customWidth="1"/>
    <col min="7" max="8" width="17.28125" style="12" customWidth="1"/>
    <col min="9" max="9" width="15.28125" style="12" customWidth="1"/>
    <col min="10" max="10" width="17.8515625" style="12" customWidth="1"/>
    <col min="11" max="11" width="21.00390625" style="12" customWidth="1"/>
    <col min="12" max="12" width="15.421875" style="12" customWidth="1"/>
    <col min="13" max="13" width="18.421875" style="12" customWidth="1"/>
    <col min="14" max="14" width="18.00390625" style="12" customWidth="1"/>
    <col min="15" max="15" width="9.140625" style="3" customWidth="1"/>
    <col min="16" max="16384" width="9.140625" style="3" customWidth="1"/>
  </cols>
  <sheetData>
    <row r="1" spans="13:14" ht="15">
      <c r="M1" s="3"/>
      <c r="N1" s="12" t="s">
        <v>47</v>
      </c>
    </row>
    <row r="2" spans="11:14" ht="15.75">
      <c r="K2" s="8"/>
      <c r="L2" s="8"/>
      <c r="M2" s="8"/>
      <c r="N2" s="23" t="s">
        <v>25</v>
      </c>
    </row>
    <row r="3" spans="11:14" ht="15.75">
      <c r="K3" s="8"/>
      <c r="L3" s="8"/>
      <c r="M3" s="8"/>
      <c r="N3" s="23" t="s">
        <v>26</v>
      </c>
    </row>
    <row r="4" spans="11:14" ht="15.75">
      <c r="K4" s="8"/>
      <c r="L4" s="8"/>
      <c r="M4" s="8"/>
      <c r="N4" s="23" t="s">
        <v>27</v>
      </c>
    </row>
    <row r="5" spans="11:14" ht="15.75">
      <c r="K5" s="8"/>
      <c r="L5" s="8"/>
      <c r="M5" s="8"/>
      <c r="N5" s="23" t="s">
        <v>63</v>
      </c>
    </row>
    <row r="6" spans="11:14" ht="15.75">
      <c r="K6" s="8"/>
      <c r="L6" s="8"/>
      <c r="M6" s="8"/>
      <c r="N6" s="23" t="s">
        <v>95</v>
      </c>
    </row>
    <row r="8" spans="1:14" ht="50.25" customHeight="1">
      <c r="A8" s="3"/>
      <c r="B8" s="1"/>
      <c r="C8" s="1"/>
      <c r="D8" s="1"/>
      <c r="E8" s="1"/>
      <c r="F8" s="83" t="s">
        <v>54</v>
      </c>
      <c r="G8" s="83"/>
      <c r="H8" s="83"/>
      <c r="I8" s="83"/>
      <c r="J8" s="82"/>
      <c r="K8" s="21"/>
      <c r="L8" s="21"/>
      <c r="M8" s="21"/>
      <c r="N8" s="21"/>
    </row>
    <row r="9" spans="1:14" s="4" customFormat="1" ht="48" customHeight="1">
      <c r="A9" s="112" t="s">
        <v>2</v>
      </c>
      <c r="B9" s="97" t="s">
        <v>55</v>
      </c>
      <c r="C9" s="99" t="s">
        <v>56</v>
      </c>
      <c r="D9" s="99" t="s">
        <v>57</v>
      </c>
      <c r="E9" s="119" t="s">
        <v>58</v>
      </c>
      <c r="F9" s="120"/>
      <c r="G9" s="120"/>
      <c r="H9" s="120"/>
      <c r="I9" s="120"/>
      <c r="J9" s="121" t="s">
        <v>41</v>
      </c>
      <c r="K9" s="121"/>
      <c r="L9" s="121"/>
      <c r="M9" s="121"/>
      <c r="N9" s="121"/>
    </row>
    <row r="10" spans="1:14" s="4" customFormat="1" ht="84.75" customHeight="1">
      <c r="A10" s="105"/>
      <c r="B10" s="97"/>
      <c r="C10" s="99"/>
      <c r="D10" s="118"/>
      <c r="E10" s="36" t="s">
        <v>48</v>
      </c>
      <c r="F10" s="36" t="s">
        <v>49</v>
      </c>
      <c r="G10" s="36" t="s">
        <v>50</v>
      </c>
      <c r="H10" s="36" t="s">
        <v>51</v>
      </c>
      <c r="I10" s="36" t="s">
        <v>52</v>
      </c>
      <c r="J10" s="36" t="s">
        <v>48</v>
      </c>
      <c r="K10" s="36" t="s">
        <v>49</v>
      </c>
      <c r="L10" s="36" t="s">
        <v>50</v>
      </c>
      <c r="M10" s="36" t="s">
        <v>51</v>
      </c>
      <c r="N10" s="36" t="s">
        <v>52</v>
      </c>
    </row>
    <row r="11" spans="1:14" s="4" customFormat="1" ht="36.75" customHeight="1">
      <c r="A11" s="113"/>
      <c r="B11" s="98"/>
      <c r="C11" s="30" t="s">
        <v>39</v>
      </c>
      <c r="D11" s="30" t="s">
        <v>42</v>
      </c>
      <c r="E11" s="5" t="s">
        <v>53</v>
      </c>
      <c r="F11" s="5" t="s">
        <v>53</v>
      </c>
      <c r="G11" s="5" t="s">
        <v>53</v>
      </c>
      <c r="H11" s="5" t="s">
        <v>53</v>
      </c>
      <c r="I11" s="5" t="s">
        <v>53</v>
      </c>
      <c r="J11" s="5" t="s">
        <v>53</v>
      </c>
      <c r="K11" s="5" t="s">
        <v>53</v>
      </c>
      <c r="L11" s="5" t="s">
        <v>53</v>
      </c>
      <c r="M11" s="5" t="s">
        <v>53</v>
      </c>
      <c r="N11" s="5" t="s">
        <v>53</v>
      </c>
    </row>
    <row r="12" spans="1:14" s="4" customFormat="1" ht="15.75">
      <c r="A12" s="32">
        <v>1</v>
      </c>
      <c r="B12" s="17">
        <v>2</v>
      </c>
      <c r="C12" s="20"/>
      <c r="D12" s="20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42.75" customHeight="1">
      <c r="A13" s="37"/>
      <c r="B13" s="38" t="s">
        <v>93</v>
      </c>
      <c r="C13" s="37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40.5" customHeight="1">
      <c r="A14" s="17">
        <v>1</v>
      </c>
      <c r="B14" s="17" t="s">
        <v>23</v>
      </c>
      <c r="C14" s="20">
        <f>'Прил.1'!H32</f>
        <v>24597.9</v>
      </c>
      <c r="D14" s="41">
        <f>'Прил.1'!K32</f>
        <v>900</v>
      </c>
      <c r="E14" s="41">
        <v>0</v>
      </c>
      <c r="F14" s="41">
        <v>0</v>
      </c>
      <c r="G14" s="41">
        <v>0</v>
      </c>
      <c r="H14" s="41">
        <v>10</v>
      </c>
      <c r="I14" s="41">
        <v>10</v>
      </c>
      <c r="J14" s="42">
        <v>0</v>
      </c>
      <c r="K14" s="42">
        <v>0</v>
      </c>
      <c r="L14" s="42">
        <v>0</v>
      </c>
      <c r="M14" s="42">
        <f>'Прил.1'!L32</f>
        <v>26298059.16</v>
      </c>
      <c r="N14" s="42">
        <f>'Прил.1'!L32</f>
        <v>26298059.16</v>
      </c>
    </row>
    <row r="15" spans="1:14" ht="64.5" customHeight="1">
      <c r="A15" s="117" t="s">
        <v>94</v>
      </c>
      <c r="B15" s="117"/>
      <c r="C15" s="20">
        <f>SUM(C14)</f>
        <v>24597.9</v>
      </c>
      <c r="D15" s="24">
        <f>SUM(D14)</f>
        <v>900</v>
      </c>
      <c r="E15" s="41">
        <v>0</v>
      </c>
      <c r="F15" s="41">
        <v>0</v>
      </c>
      <c r="G15" s="41">
        <v>0</v>
      </c>
      <c r="H15" s="41">
        <v>10</v>
      </c>
      <c r="I15" s="41">
        <v>10</v>
      </c>
      <c r="J15" s="42">
        <v>0</v>
      </c>
      <c r="K15" s="42">
        <v>0</v>
      </c>
      <c r="L15" s="42">
        <v>0</v>
      </c>
      <c r="M15" s="42">
        <f>SUM(M14)</f>
        <v>26298059.16</v>
      </c>
      <c r="N15" s="42">
        <f>SUM(N14)</f>
        <v>26298059.16</v>
      </c>
    </row>
  </sheetData>
  <sheetProtection/>
  <mergeCells count="8">
    <mergeCell ref="C9:C10"/>
    <mergeCell ref="A15:B15"/>
    <mergeCell ref="F8:J8"/>
    <mergeCell ref="A9:A11"/>
    <mergeCell ref="B9:B11"/>
    <mergeCell ref="D9:D10"/>
    <mergeCell ref="E9:I9"/>
    <mergeCell ref="J9:N9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Евненьевич Кривощеков</cp:lastModifiedBy>
  <cp:lastPrinted>2018-11-06T07:30:57Z</cp:lastPrinted>
  <dcterms:created xsi:type="dcterms:W3CDTF">1996-10-08T23:32:33Z</dcterms:created>
  <dcterms:modified xsi:type="dcterms:W3CDTF">2018-11-07T06:09:07Z</dcterms:modified>
  <cp:category/>
  <cp:version/>
  <cp:contentType/>
  <cp:contentStatus/>
</cp:coreProperties>
</file>